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595" tabRatio="760" activeTab="0"/>
  </bookViews>
  <sheets>
    <sheet name="Balans" sheetId="1" r:id="rId1"/>
    <sheet name="numune" sheetId="2" r:id="rId2"/>
    <sheet name="Jurnal" sheetId="3" r:id="rId3"/>
    <sheet name="Dovriyye" sheetId="4" r:id="rId4"/>
    <sheet name="MenfeetZerer" sheetId="5" r:id="rId5"/>
    <sheet name="hesab101" sheetId="6" r:id="rId6"/>
    <sheet name="aktiv" sheetId="7" state="hidden" r:id="rId7"/>
    <sheet name="passiv" sheetId="8" state="hidden" r:id="rId8"/>
    <sheet name="hesab102" sheetId="9" r:id="rId9"/>
    <sheet name="hesab111" sheetId="10" r:id="rId10"/>
    <sheet name="hesab112" sheetId="11" r:id="rId11"/>
    <sheet name="hesab113" sheetId="12" r:id="rId12"/>
    <sheet name="hesab201" sheetId="13" r:id="rId13"/>
    <sheet name="hesab204" sheetId="14" r:id="rId14"/>
    <sheet name="hesab205" sheetId="15" r:id="rId15"/>
    <sheet name="hesab207" sheetId="16" r:id="rId16"/>
    <sheet name="hesab211" sheetId="17" r:id="rId17"/>
    <sheet name="hesab221" sheetId="18" r:id="rId18"/>
    <sheet name="hesab223" sheetId="19" r:id="rId19"/>
    <sheet name="hesab226" sheetId="20" r:id="rId20"/>
    <sheet name="hesab241" sheetId="21" r:id="rId21"/>
    <sheet name="hesab244" sheetId="22" r:id="rId22"/>
    <sheet name="hesab301" sheetId="23" r:id="rId23"/>
    <sheet name="hesab332" sheetId="24" r:id="rId24"/>
    <sheet name="hesab343" sheetId="25" r:id="rId25"/>
    <sheet name="hesab501" sheetId="26" r:id="rId26"/>
    <sheet name="hesab521" sheetId="27" r:id="rId27"/>
    <sheet name="hesab522" sheetId="28" r:id="rId28"/>
    <sheet name="hesab531" sheetId="29" r:id="rId29"/>
    <sheet name="hesab533" sheetId="30" r:id="rId30"/>
    <sheet name="hesab535" sheetId="31" r:id="rId31"/>
    <sheet name="hesab542" sheetId="32" r:id="rId32"/>
    <sheet name="hesab543" sheetId="33" r:id="rId33"/>
    <sheet name="hesab601" sheetId="34" r:id="rId34"/>
    <sheet name="hesab611" sheetId="35" r:id="rId35"/>
    <sheet name="hesab631" sheetId="36" r:id="rId36"/>
    <sheet name="hesab701" sheetId="37" r:id="rId37"/>
    <sheet name="hesab711" sheetId="38" r:id="rId38"/>
    <sheet name="hesab721" sheetId="39" r:id="rId39"/>
    <sheet name="hesab801" sheetId="40" r:id="rId40"/>
    <sheet name="Hesablar" sheetId="41" r:id="rId41"/>
  </sheets>
  <definedNames/>
  <calcPr fullCalcOnLoad="1"/>
</workbook>
</file>

<file path=xl/sharedStrings.xml><?xml version="1.0" encoding="utf-8"?>
<sst xmlns="http://schemas.openxmlformats.org/spreadsheetml/2006/main" count="680" uniqueCount="164">
  <si>
    <t>Hesablar</t>
  </si>
  <si>
    <t>Balansın aktivi</t>
  </si>
  <si>
    <t>Məbləğ</t>
  </si>
  <si>
    <t>Cəmi, balansın aktivi</t>
  </si>
  <si>
    <t>Balansın passivi</t>
  </si>
  <si>
    <t>Cəmi, balansın passivi</t>
  </si>
  <si>
    <t>Balans "Müəssisə MMC"</t>
  </si>
  <si>
    <t>valyuta: AZN</t>
  </si>
  <si>
    <t>Alınmış mallar üzrə ƏDV</t>
  </si>
  <si>
    <t>Hesab kartı</t>
  </si>
  <si>
    <t>Əməliyyatın məzmunu</t>
  </si>
  <si>
    <t>Debet</t>
  </si>
  <si>
    <t>Kredit</t>
  </si>
  <si>
    <t>Əvvələ qalıq</t>
  </si>
  <si>
    <t>Hesab üzrə dövriyyə:</t>
  </si>
  <si>
    <t>Sona qalıq</t>
  </si>
  <si>
    <t>Baş kitab</t>
  </si>
  <si>
    <t>Qısamüddətli bank kreditləri</t>
  </si>
  <si>
    <t>Hazır məhsul</t>
  </si>
  <si>
    <t>Mallar</t>
  </si>
  <si>
    <t>Kommersiya xərcləri</t>
  </si>
  <si>
    <t>Kassa</t>
  </si>
  <si>
    <t>Dövriyyə cədvəli</t>
  </si>
  <si>
    <t>Dövrün əvvəlinə qalıq</t>
  </si>
  <si>
    <t>Dövriyyə</t>
  </si>
  <si>
    <t>Dövrün sonuna qalıq</t>
  </si>
  <si>
    <t>Mənfəət və zərər hesabatı "Müəssisə MMC"</t>
  </si>
  <si>
    <t>Cəmi,Mənfəət (Zərər)</t>
  </si>
  <si>
    <t>Vergidən öncə mənfəət</t>
  </si>
  <si>
    <t>Mənfəət vergisi</t>
  </si>
  <si>
    <t>Təmiz mənfəət</t>
  </si>
  <si>
    <t>Hesablar planı</t>
  </si>
  <si>
    <t>Debet hesabı</t>
  </si>
  <si>
    <t>Kredit hesabı</t>
  </si>
  <si>
    <t>Əməliyyatın məbləği</t>
  </si>
  <si>
    <t>Müxabirləşməni yarat</t>
  </si>
  <si>
    <t>Müxabirləşmə</t>
  </si>
  <si>
    <t>Geriyə</t>
  </si>
  <si>
    <t>Son müxabirləşməni sil</t>
  </si>
  <si>
    <t>N</t>
  </si>
  <si>
    <t>Hesabın adı</t>
  </si>
  <si>
    <t>Tarix</t>
  </si>
  <si>
    <t>Aktiv</t>
  </si>
  <si>
    <t>Passiv</t>
  </si>
  <si>
    <t>Aktiv-Passiv</t>
  </si>
  <si>
    <t>Hesab</t>
  </si>
  <si>
    <t>Tipi</t>
  </si>
  <si>
    <t>Satış</t>
  </si>
  <si>
    <t>Alış</t>
  </si>
  <si>
    <t>Hesablaşmalar</t>
  </si>
  <si>
    <t>Vergilər</t>
  </si>
  <si>
    <t>Debit</t>
  </si>
  <si>
    <t>D Hesab</t>
  </si>
  <si>
    <t>K Hesab</t>
  </si>
  <si>
    <t>Məzmun</t>
  </si>
  <si>
    <t>Əsas vəsaitin alışı</t>
  </si>
  <si>
    <t>Alınmış Əsas vəsait üzrə ƏDV</t>
  </si>
  <si>
    <t>Təhtəlhesab şəxs tərəfindən alınmış materiallar</t>
  </si>
  <si>
    <t>Nümünəvi müxabirləşmələr (iki dəfə tıklayın)</t>
  </si>
  <si>
    <t>Malgöndərəndən materialların alışı</t>
  </si>
  <si>
    <t>Alınmış materiallar üzrə ƏDV</t>
  </si>
  <si>
    <t>Malgöndərəndən malların alışı</t>
  </si>
  <si>
    <t>Sair</t>
  </si>
  <si>
    <t>Alıcılara təqdim edilmiş mallar(iş, xidmətlər)</t>
  </si>
  <si>
    <t>Satılmış malların dəyəri</t>
  </si>
  <si>
    <t>Satılmış mallara(iş, xidmət) görə hesablana ƏDV</t>
  </si>
  <si>
    <t>Ayın sonunda müəyyən edilən mənfəət</t>
  </si>
  <si>
    <t>Alıcılardan satılan mallara görə mədaxil</t>
  </si>
  <si>
    <t>Əmək haqqının hesablanması</t>
  </si>
  <si>
    <t>Əmək haqqının ödənilməsi</t>
  </si>
  <si>
    <t>Hesablanmış əmək haqqından vergi tutulması</t>
  </si>
  <si>
    <t>Hesablanmış əmək haqqından DSMF-na tutulma</t>
  </si>
  <si>
    <t>Malgöndərənə ödənişlər</t>
  </si>
  <si>
    <t>Təhtəlhesab şəxsə mal almaq üçün edilən ödəniş</t>
  </si>
  <si>
    <t>Dövlət rüsumunun ödənilməsi</t>
  </si>
  <si>
    <t>Malgöndərəndən alınmış mallar üzrə ƏDV</t>
  </si>
  <si>
    <t>Ödənilmış ƏDV-nin əvəzləşməsi</t>
  </si>
  <si>
    <t>Əmlak vergisinin hesablanması</t>
  </si>
  <si>
    <t>Materialların xərclərə silinməsi</t>
  </si>
  <si>
    <t>Əmək haqının hesablanması</t>
  </si>
  <si>
    <t>Əsas vəsaitlərin amortizasiyası</t>
  </si>
  <si>
    <t>Əsas vəsaitlərin istismara verilməsi</t>
  </si>
  <si>
    <t>Qısamüddətli bank kreditinin alınması</t>
  </si>
  <si>
    <t>Hesablaşma hesabından kassanın möhkəmləndirilməsi</t>
  </si>
  <si>
    <t>Torpaq vergisinin hesablanması</t>
  </si>
  <si>
    <t>111</t>
  </si>
  <si>
    <t>Torpaq, tikili və avadanlıqlar - Dəyər</t>
  </si>
  <si>
    <t>Torpaq, tikili və avadanlıqlar - Amortizasiya</t>
  </si>
  <si>
    <t>112</t>
  </si>
  <si>
    <t>Qeyri-maddi aktivlər - Dəyər</t>
  </si>
  <si>
    <t>101</t>
  </si>
  <si>
    <t>Qeyri-maddi aktivlər - Amortizasiya</t>
  </si>
  <si>
    <t>102</t>
  </si>
  <si>
    <t>Torpaq, tikili və avadanlıqlarla bağlı məsrəflərin kapitallaşdırılması</t>
  </si>
  <si>
    <t>113</t>
  </si>
  <si>
    <t>201</t>
  </si>
  <si>
    <t>Xammal və materiallar</t>
  </si>
  <si>
    <t>241</t>
  </si>
  <si>
    <t>Əvəzləşdirilən ƏDV</t>
  </si>
  <si>
    <t>701</t>
  </si>
  <si>
    <t>Satışın maya dəyəri</t>
  </si>
  <si>
    <t>711</t>
  </si>
  <si>
    <t>204</t>
  </si>
  <si>
    <t>205</t>
  </si>
  <si>
    <t>721</t>
  </si>
  <si>
    <t xml:space="preserve"> İnzibati xərclər</t>
  </si>
  <si>
    <t>207</t>
  </si>
  <si>
    <t>Digər ehtiyatlar</t>
  </si>
  <si>
    <t>221</t>
  </si>
  <si>
    <t>223</t>
  </si>
  <si>
    <t>Bank hesablaşma hesabları</t>
  </si>
  <si>
    <t>211</t>
  </si>
  <si>
    <t>Alıcıların və sifarişçilərin qısamüddətli debitor borcları</t>
  </si>
  <si>
    <t>Hesab 101 Qeyri-maddi aktivlər - Dəyər</t>
  </si>
  <si>
    <t>Hesab 102 Qeyri-maddi aktivlər - Amortizasiya</t>
  </si>
  <si>
    <t>Hesab 113 Torpaq, tikili və avadanlıqlarla bağlı məsrəflərin kapitallaşdırılması</t>
  </si>
  <si>
    <t>Hesab 112 Torpaq, tikili və avadanlıqlar - Amortizasiya</t>
  </si>
  <si>
    <t>Hesab 201 Xammal və materiallar</t>
  </si>
  <si>
    <t>Hesab 204 Hazır məhsul</t>
  </si>
  <si>
    <t>Hesab 205 Mallar</t>
  </si>
  <si>
    <t>Malsatan və podratçılara qısamüddətli kreditor borcları</t>
  </si>
  <si>
    <t>Vergi öhdəlikləri</t>
  </si>
  <si>
    <t>Sosial sığorta və təminat üzrə öhdəliklər</t>
  </si>
  <si>
    <t>İşçi heyətinə qısamüddətli kreditor borcları</t>
  </si>
  <si>
    <t>Təhtəlhesab məbləğlər</t>
  </si>
  <si>
    <t>Nominal (nizamnamə) kapital</t>
  </si>
  <si>
    <t>Ümumi mənfəət (zərər)</t>
  </si>
  <si>
    <t>Keçmiş illər üzrə bölühdürülməmiş mənfəət (ödənilməmiş zərər)</t>
  </si>
  <si>
    <t>Maliyyə gəlirləri</t>
  </si>
  <si>
    <t>Sair əməliyyat gəlirləri</t>
  </si>
  <si>
    <t>Gələcək hesabat dövrünün gəlirləri</t>
  </si>
  <si>
    <t>Alınmış qısamüddətli avanslar</t>
  </si>
  <si>
    <t>Məzənnə fərgləri üzrə ehtiyat</t>
  </si>
  <si>
    <t>Hesab 241 Əvəzləşdirilən ƏDV</t>
  </si>
  <si>
    <t>Hesab 701 Satışın maya dəyəri</t>
  </si>
  <si>
    <t>Hesab 721  İnzibati xərclər</t>
  </si>
  <si>
    <t>Hesab 711 Kommersiya xərcləri</t>
  </si>
  <si>
    <t>Hesab 601 Satış</t>
  </si>
  <si>
    <t>Hesab 611 Sair əməliyyat gəlirləri</t>
  </si>
  <si>
    <t>Hesab 631 Maliyyə gəlirləri</t>
  </si>
  <si>
    <t>Hesab 221 Kassa</t>
  </si>
  <si>
    <t>Hesab 223 Bank hesablaşma hesabları</t>
  </si>
  <si>
    <t>Hesab 531 Malsatan və podratçılara qısamüddətli kreditor borcları</t>
  </si>
  <si>
    <t>Hesab 211 Alıcıların və sifarişçilərin qısamüddətli debitor borcları</t>
  </si>
  <si>
    <t>Hesab 543 Alınmış qısamüddətli avanslar</t>
  </si>
  <si>
    <t>Hesab 521 Vergi öhdəlikləri</t>
  </si>
  <si>
    <t>Hesab 522 Sosial sığorta və təminat üzrə öhdəliklər</t>
  </si>
  <si>
    <t>Hesab 533 İşçi heyətinə qısamüddətli kreditor borcları</t>
  </si>
  <si>
    <t>Hesab 244 Təhtəlhesab məbləğlər</t>
  </si>
  <si>
    <t>Hesab 301 Nominal (nizamnamə) kapital</t>
  </si>
  <si>
    <t>Hesab 343 Keçmiş illər üzrə bölühdürülməmiş mənfəət (ödənilməmiş zərər)</t>
  </si>
  <si>
    <t>Hesab 801 Ümumi mənfəət (zərər)</t>
  </si>
  <si>
    <t>Hesab 542 Gələcək hesabat dövrünün gəlirləri</t>
  </si>
  <si>
    <t>Hesab 501 Qısamüddətli bank kreditləri</t>
  </si>
  <si>
    <t>Hesab 535 İcarə üzrə qısamüddətli kreditor borcları</t>
  </si>
  <si>
    <t>İcarə üzrə qısamüddətli kreditor borcları</t>
  </si>
  <si>
    <t>Hesab 207 Digər ehtiyatlar</t>
  </si>
  <si>
    <t>Hesab 332 Məzənnə fərgləri üzrə ehtiyat</t>
  </si>
  <si>
    <t>Hesab 111 Torpaq, tikili və avadanlıqlar - Dəyər</t>
  </si>
  <si>
    <t>226</t>
  </si>
  <si>
    <t>ƏDV Sub-uçot hesabı</t>
  </si>
  <si>
    <t>Hesab 226 ƏDV Sub-uçot hesabı</t>
  </si>
  <si>
    <t>Alıcılardan satılan mallara görə ƏDV mədaxili</t>
  </si>
  <si>
    <t>   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</si>
</sst>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FC19]d\ mmmm\ yyyy\ &quot;г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9"/>
      <name val="Tahoma"/>
      <family val="2"/>
    </font>
    <font>
      <b/>
      <sz val="14"/>
      <color indexed="9"/>
      <name val="Tahoma"/>
      <family val="2"/>
    </font>
    <font>
      <b/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53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53" applyFont="1" applyBorder="1" applyAlignment="1" applyProtection="1">
      <alignment/>
      <protection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1" xfId="0" applyFill="1" applyBorder="1" applyAlignment="1">
      <alignment/>
    </xf>
    <xf numFmtId="0" fontId="2" fillId="0" borderId="11" xfId="53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Alignment="1">
      <alignment vertical="top" wrapText="1"/>
    </xf>
    <xf numFmtId="0" fontId="1" fillId="33" borderId="11" xfId="0" applyFont="1" applyFill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7" fillId="36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6.png" /><Relationship Id="rId5" Type="http://schemas.openxmlformats.org/officeDocument/2006/relationships/hyperlink" Target="https://www.muhasib.az/Accountsoft/Trenajor/trenajor.php" TargetMode="External" /><Relationship Id="rId6" Type="http://schemas.openxmlformats.org/officeDocument/2006/relationships/hyperlink" Target="https://www.muhasib.az/Accountsoft/Trenajor/trenajor.php" TargetMode="External" /><Relationship Id="rId7" Type="http://schemas.openxmlformats.org/officeDocument/2006/relationships/hyperlink" Target="https://www.muhasib.az/Accountsoft/Trenajor/sifaris.php" TargetMode="External" /><Relationship Id="rId8" Type="http://schemas.openxmlformats.org/officeDocument/2006/relationships/hyperlink" Target="https://www.muhasib.az/Accountsoft/Trenajor/faq.php" TargetMode="External" /><Relationship Id="rId9" Type="http://schemas.openxmlformats.org/officeDocument/2006/relationships/image" Target="../media/image7.png" /><Relationship Id="rId10" Type="http://schemas.openxmlformats.org/officeDocument/2006/relationships/hyperlink" Target="https://www.muhasib.az/Accountsoft/Trenajor/sifaris.php" TargetMode="External" /><Relationship Id="rId11" Type="http://schemas.openxmlformats.org/officeDocument/2006/relationships/hyperlink" Target="https://www.muhasib.az/Accountsoft/Trenajor/sifaris.php" TargetMode="External" /><Relationship Id="rId12" Type="http://schemas.openxmlformats.org/officeDocument/2006/relationships/image" Target="../media/image8.png" /><Relationship Id="rId13" Type="http://schemas.openxmlformats.org/officeDocument/2006/relationships/hyperlink" Target="https://www.muhasib.az/Accountsoft/Trenajor/sifaris.php" TargetMode="External" /><Relationship Id="rId14" Type="http://schemas.openxmlformats.org/officeDocument/2006/relationships/hyperlink" Target="https://www.muhasib.az/Accountsoft/Trenajor/sifaris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hasib.az/Accountsoft/Trenajor/sifaris.php" TargetMode="External" /><Relationship Id="rId2" Type="http://schemas.openxmlformats.org/officeDocument/2006/relationships/image" Target="../media/image7.png" /><Relationship Id="rId3" Type="http://schemas.openxmlformats.org/officeDocument/2006/relationships/hyperlink" Target="https://www.muhasib.az/Accountsoft/Trenajor/sifaris.php" TargetMode="External" /><Relationship Id="rId4" Type="http://schemas.openxmlformats.org/officeDocument/2006/relationships/hyperlink" Target="https://www.muhasib.az/Accountsoft/Trenajor/sifaris.php" TargetMode="External" /><Relationship Id="rId5" Type="http://schemas.openxmlformats.org/officeDocument/2006/relationships/image" Target="../media/image8.png" /><Relationship Id="rId6" Type="http://schemas.openxmlformats.org/officeDocument/2006/relationships/hyperlink" Target="https://www.muhasib.az/Accountsoft/Trenajor/sifaris.php" TargetMode="External" /><Relationship Id="rId7" Type="http://schemas.openxmlformats.org/officeDocument/2006/relationships/hyperlink" Target="https://www.muhasib.az/Accountsoft/Trenajor/sifaris.ph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hasib.az/Accountsoft/Trenajor/sifaris.php" TargetMode="External" /><Relationship Id="rId2" Type="http://schemas.openxmlformats.org/officeDocument/2006/relationships/image" Target="../media/image7.png" /><Relationship Id="rId3" Type="http://schemas.openxmlformats.org/officeDocument/2006/relationships/hyperlink" Target="https://www.muhasib.az/Accountsoft/Trenajor/sifaris.php" TargetMode="External" /><Relationship Id="rId4" Type="http://schemas.openxmlformats.org/officeDocument/2006/relationships/hyperlink" Target="https://www.muhasib.az/Accountsoft/Trenajor/sifaris.php" TargetMode="External" /><Relationship Id="rId5" Type="http://schemas.openxmlformats.org/officeDocument/2006/relationships/image" Target="../media/image8.png" /><Relationship Id="rId6" Type="http://schemas.openxmlformats.org/officeDocument/2006/relationships/hyperlink" Target="https://www.muhasib.az/Accountsoft/Trenajor/sifaris.php" TargetMode="External" /><Relationship Id="rId7" Type="http://schemas.openxmlformats.org/officeDocument/2006/relationships/hyperlink" Target="https://www.muhasib.az/Accountsoft/Trenajor/sifaris.ph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hasib.az/Accountsoft/Trenajor/sifaris.php" TargetMode="External" /><Relationship Id="rId2" Type="http://schemas.openxmlformats.org/officeDocument/2006/relationships/image" Target="../media/image7.png" /><Relationship Id="rId3" Type="http://schemas.openxmlformats.org/officeDocument/2006/relationships/hyperlink" Target="https://www.muhasib.az/Accountsoft/Trenajor/sifaris.php" TargetMode="External" /><Relationship Id="rId4" Type="http://schemas.openxmlformats.org/officeDocument/2006/relationships/hyperlink" Target="https://www.muhasib.az/Accountsoft/Trenajor/sifaris.php" TargetMode="External" /><Relationship Id="rId5" Type="http://schemas.openxmlformats.org/officeDocument/2006/relationships/image" Target="../media/image8.png" /><Relationship Id="rId6" Type="http://schemas.openxmlformats.org/officeDocument/2006/relationships/hyperlink" Target="https://www.muhasib.az/Accountsoft/Trenajor/sifaris.php" TargetMode="External" /><Relationship Id="rId7" Type="http://schemas.openxmlformats.org/officeDocument/2006/relationships/hyperlink" Target="https://www.muhasib.az/Accountsoft/Trenajor/sifaris.php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hasib.az/Accountsoft/Trenajor/sifaris.php" TargetMode="External" /><Relationship Id="rId2" Type="http://schemas.openxmlformats.org/officeDocument/2006/relationships/image" Target="../media/image7.png" /><Relationship Id="rId3" Type="http://schemas.openxmlformats.org/officeDocument/2006/relationships/hyperlink" Target="https://www.muhasib.az/Accountsoft/Trenajor/sifaris.php" TargetMode="External" /><Relationship Id="rId4" Type="http://schemas.openxmlformats.org/officeDocument/2006/relationships/hyperlink" Target="https://www.muhasib.az/Accountsoft/Trenajor/sifaris.php" TargetMode="External" /><Relationship Id="rId5" Type="http://schemas.openxmlformats.org/officeDocument/2006/relationships/image" Target="../media/image8.png" /><Relationship Id="rId6" Type="http://schemas.openxmlformats.org/officeDocument/2006/relationships/hyperlink" Target="https://www.muhasib.az/Accountsoft/Trenajor/sifaris.php" TargetMode="External" /><Relationship Id="rId7" Type="http://schemas.openxmlformats.org/officeDocument/2006/relationships/hyperlink" Target="https://www.muhasib.az/Accountsoft/Trenajor/sifaris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12</xdr:row>
      <xdr:rowOff>9525</xdr:rowOff>
    </xdr:from>
    <xdr:to>
      <xdr:col>7</xdr:col>
      <xdr:colOff>533400</xdr:colOff>
      <xdr:row>14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526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12</xdr:row>
      <xdr:rowOff>9525</xdr:rowOff>
    </xdr:from>
    <xdr:to>
      <xdr:col>10</xdr:col>
      <xdr:colOff>381000</xdr:colOff>
      <xdr:row>14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526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9525</xdr:rowOff>
    </xdr:from>
    <xdr:to>
      <xdr:col>13</xdr:col>
      <xdr:colOff>28575</xdr:colOff>
      <xdr:row>14</xdr:row>
      <xdr:rowOff>47625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195262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104775</xdr:rowOff>
    </xdr:from>
    <xdr:to>
      <xdr:col>17</xdr:col>
      <xdr:colOff>219075</xdr:colOff>
      <xdr:row>9</xdr:row>
      <xdr:rowOff>9525</xdr:rowOff>
    </xdr:to>
    <xdr:pic>
      <xdr:nvPicPr>
        <xdr:cNvPr id="4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rcRect t="3982" r="43580" b="79470"/>
        <a:stretch>
          <a:fillRect/>
        </a:stretch>
      </xdr:blipFill>
      <xdr:spPr>
        <a:xfrm>
          <a:off x="5505450" y="104775"/>
          <a:ext cx="8096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5</xdr:row>
      <xdr:rowOff>133350</xdr:rowOff>
    </xdr:from>
    <xdr:to>
      <xdr:col>20</xdr:col>
      <xdr:colOff>504825</xdr:colOff>
      <xdr:row>8</xdr:row>
      <xdr:rowOff>66675</xdr:rowOff>
    </xdr:to>
    <xdr:sp>
      <xdr:nvSpPr>
        <xdr:cNvPr id="5" name="Rectangle: Rounded Corners 2">
          <a:hlinkClick r:id="rId7"/>
        </xdr:cNvPr>
        <xdr:cNvSpPr>
          <a:spLocks/>
        </xdr:cNvSpPr>
      </xdr:nvSpPr>
      <xdr:spPr>
        <a:xfrm>
          <a:off x="13677900" y="942975"/>
          <a:ext cx="20383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Dərhal Əldə</a:t>
          </a:r>
          <a:r>
            <a:rPr lang="en-US" cap="none" sz="1600" b="1" i="0" u="none" baseline="0">
              <a:solidFill>
                <a:srgbClr val="FFFFFF"/>
              </a:solidFill>
            </a:rPr>
            <a:t> et</a:t>
          </a:r>
        </a:p>
      </xdr:txBody>
    </xdr:sp>
    <xdr:clientData/>
  </xdr:twoCellAnchor>
  <xdr:twoCellAnchor>
    <xdr:from>
      <xdr:col>17</xdr:col>
      <xdr:colOff>295275</xdr:colOff>
      <xdr:row>0</xdr:row>
      <xdr:rowOff>76200</xdr:rowOff>
    </xdr:from>
    <xdr:to>
      <xdr:col>20</xdr:col>
      <xdr:colOff>504825</xdr:colOff>
      <xdr:row>5</xdr:row>
      <xdr:rowOff>47625</xdr:rowOff>
    </xdr:to>
    <xdr:sp>
      <xdr:nvSpPr>
        <xdr:cNvPr id="6" name="Arrow: Left 3">
          <a:hlinkClick r:id="rId8"/>
        </xdr:cNvPr>
        <xdr:cNvSpPr>
          <a:spLocks/>
        </xdr:cNvSpPr>
      </xdr:nvSpPr>
      <xdr:spPr>
        <a:xfrm>
          <a:off x="13677900" y="76200"/>
          <a:ext cx="2038350" cy="781050"/>
        </a:xfrm>
        <a:prstGeom prst="leftArrow">
          <a:avLst>
            <a:gd name="adj1" fmla="val -30365"/>
            <a:gd name="adj2" fmla="val -19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YepYeni Trenajor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17</xdr:col>
      <xdr:colOff>333375</xdr:colOff>
      <xdr:row>8</xdr:row>
      <xdr:rowOff>104775</xdr:rowOff>
    </xdr:from>
    <xdr:to>
      <xdr:col>19</xdr:col>
      <xdr:colOff>66675</xdr:colOff>
      <xdr:row>12</xdr:row>
      <xdr:rowOff>9525</xdr:rowOff>
    </xdr:to>
    <xdr:pic>
      <xdr:nvPicPr>
        <xdr:cNvPr id="7" name="Picture 8" descr="https://www.muhasib.az/Accountsoft/Trenajor/images/visa.gif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0" y="140017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8</xdr:row>
      <xdr:rowOff>104775</xdr:rowOff>
    </xdr:from>
    <xdr:to>
      <xdr:col>20</xdr:col>
      <xdr:colOff>571500</xdr:colOff>
      <xdr:row>12</xdr:row>
      <xdr:rowOff>9525</xdr:rowOff>
    </xdr:to>
    <xdr:pic>
      <xdr:nvPicPr>
        <xdr:cNvPr id="8" name="Picture 9" descr="https://www.muhasib.az/Accountsoft/Trenajor/images/mastercard.gif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744700" y="1400175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28575</xdr:rowOff>
    </xdr:from>
    <xdr:to>
      <xdr:col>3</xdr:col>
      <xdr:colOff>428625</xdr:colOff>
      <xdr:row>15</xdr:row>
      <xdr:rowOff>104775</xdr:rowOff>
    </xdr:to>
    <xdr:sp>
      <xdr:nvSpPr>
        <xdr:cNvPr id="1" name="Rectangle: Rounded Corners 6">
          <a:hlinkClick r:id="rId1"/>
        </xdr:cNvPr>
        <xdr:cNvSpPr>
          <a:spLocks/>
        </xdr:cNvSpPr>
      </xdr:nvSpPr>
      <xdr:spPr>
        <a:xfrm>
          <a:off x="57150" y="1971675"/>
          <a:ext cx="1733550" cy="561975"/>
        </a:xfrm>
        <a:prstGeom prst="roundRect">
          <a:avLst/>
        </a:prstGeom>
        <a:solidFill>
          <a:srgbClr val="31859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YepYeni Trenajoru </a:t>
          </a:r>
          <a:r>
            <a:rPr lang="en-US" cap="none" sz="1200" b="1" i="0" u="none" baseline="0">
              <a:solidFill>
                <a:srgbClr val="FFFFFF"/>
              </a:solidFill>
            </a:rPr>
            <a:t>Dərhal Əldə</a:t>
          </a:r>
          <a:r>
            <a:rPr lang="en-US" cap="none" sz="1200" b="1" i="0" u="none" baseline="0">
              <a:solidFill>
                <a:srgbClr val="FFFFFF"/>
              </a:solidFill>
            </a:rPr>
            <a:t> et</a:t>
          </a:r>
        </a:p>
      </xdr:txBody>
    </xdr:sp>
    <xdr:clientData/>
  </xdr:twoCellAnchor>
  <xdr:twoCellAnchor editAs="oneCell">
    <xdr:from>
      <xdr:col>4</xdr:col>
      <xdr:colOff>47625</xdr:colOff>
      <xdr:row>12</xdr:row>
      <xdr:rowOff>104775</xdr:rowOff>
    </xdr:from>
    <xdr:to>
      <xdr:col>4</xdr:col>
      <xdr:colOff>628650</xdr:colOff>
      <xdr:row>14</xdr:row>
      <xdr:rowOff>123825</xdr:rowOff>
    </xdr:to>
    <xdr:pic>
      <xdr:nvPicPr>
        <xdr:cNvPr id="2" name="Picture 7" descr="https://www.muhasib.az/Accountsoft/Trenajor/images/visa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204787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12</xdr:row>
      <xdr:rowOff>104775</xdr:rowOff>
    </xdr:from>
    <xdr:to>
      <xdr:col>4</xdr:col>
      <xdr:colOff>1304925</xdr:colOff>
      <xdr:row>14</xdr:row>
      <xdr:rowOff>123825</xdr:rowOff>
    </xdr:to>
    <xdr:pic>
      <xdr:nvPicPr>
        <xdr:cNvPr id="3" name="Picture 8" descr="https://www.muhasib.az/Accountsoft/Trenajor/images/mastercard.gif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0" y="2047875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0</xdr:row>
      <xdr:rowOff>123825</xdr:rowOff>
    </xdr:from>
    <xdr:to>
      <xdr:col>3</xdr:col>
      <xdr:colOff>485775</xdr:colOff>
      <xdr:row>4</xdr:row>
      <xdr:rowOff>38100</xdr:rowOff>
    </xdr:to>
    <xdr:sp>
      <xdr:nvSpPr>
        <xdr:cNvPr id="1" name="Rectangle: Rounded Corners 4">
          <a:hlinkClick r:id="rId1"/>
        </xdr:cNvPr>
        <xdr:cNvSpPr>
          <a:spLocks/>
        </xdr:cNvSpPr>
      </xdr:nvSpPr>
      <xdr:spPr>
        <a:xfrm>
          <a:off x="3629025" y="123825"/>
          <a:ext cx="1733550" cy="561975"/>
        </a:xfrm>
        <a:prstGeom prst="roundRect">
          <a:avLst/>
        </a:prstGeom>
        <a:solidFill>
          <a:srgbClr val="31859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YepYeni Trenajoru </a:t>
          </a:r>
          <a:r>
            <a:rPr lang="en-US" cap="none" sz="1200" b="1" i="0" u="none" baseline="0">
              <a:solidFill>
                <a:srgbClr val="FFFFFF"/>
              </a:solidFill>
            </a:rPr>
            <a:t>Dərhal Əldə</a:t>
          </a:r>
          <a:r>
            <a:rPr lang="en-US" cap="none" sz="1200" b="1" i="0" u="none" baseline="0">
              <a:solidFill>
                <a:srgbClr val="FFFFFF"/>
              </a:solidFill>
            </a:rPr>
            <a:t> et</a:t>
          </a:r>
        </a:p>
      </xdr:txBody>
    </xdr:sp>
    <xdr:clientData/>
  </xdr:twoCellAnchor>
  <xdr:twoCellAnchor editAs="oneCell">
    <xdr:from>
      <xdr:col>3</xdr:col>
      <xdr:colOff>647700</xdr:colOff>
      <xdr:row>1</xdr:row>
      <xdr:rowOff>38100</xdr:rowOff>
    </xdr:from>
    <xdr:to>
      <xdr:col>3</xdr:col>
      <xdr:colOff>1228725</xdr:colOff>
      <xdr:row>3</xdr:row>
      <xdr:rowOff>57150</xdr:rowOff>
    </xdr:to>
    <xdr:pic>
      <xdr:nvPicPr>
        <xdr:cNvPr id="2" name="Picture 7" descr="https://www.muhasib.az/Accountsoft/Trenajor/images/visa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000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38100</xdr:rowOff>
    </xdr:from>
    <xdr:to>
      <xdr:col>5</xdr:col>
      <xdr:colOff>57150</xdr:colOff>
      <xdr:row>3</xdr:row>
      <xdr:rowOff>57150</xdr:rowOff>
    </xdr:to>
    <xdr:pic>
      <xdr:nvPicPr>
        <xdr:cNvPr id="3" name="Picture 8" descr="https://www.muhasib.az/Accountsoft/Trenajor/images/mastercard.gif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200025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123825</xdr:rowOff>
    </xdr:from>
    <xdr:to>
      <xdr:col>6</xdr:col>
      <xdr:colOff>733425</xdr:colOff>
      <xdr:row>4</xdr:row>
      <xdr:rowOff>38100</xdr:rowOff>
    </xdr:to>
    <xdr:sp>
      <xdr:nvSpPr>
        <xdr:cNvPr id="1" name="Rectangle: Rounded Corners 4">
          <a:hlinkClick r:id="rId1"/>
        </xdr:cNvPr>
        <xdr:cNvSpPr>
          <a:spLocks/>
        </xdr:cNvSpPr>
      </xdr:nvSpPr>
      <xdr:spPr>
        <a:xfrm>
          <a:off x="5600700" y="123825"/>
          <a:ext cx="1733550" cy="561975"/>
        </a:xfrm>
        <a:prstGeom prst="roundRect">
          <a:avLst/>
        </a:prstGeom>
        <a:solidFill>
          <a:srgbClr val="31859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YepYeni Trenajoru </a:t>
          </a:r>
          <a:r>
            <a:rPr lang="en-US" cap="none" sz="1200" b="1" i="0" u="none" baseline="0">
              <a:solidFill>
                <a:srgbClr val="FFFFFF"/>
              </a:solidFill>
            </a:rPr>
            <a:t>Dərhal Əldə</a:t>
          </a:r>
          <a:r>
            <a:rPr lang="en-US" cap="none" sz="1200" b="1" i="0" u="none" baseline="0">
              <a:solidFill>
                <a:srgbClr val="FFFFFF"/>
              </a:solidFill>
            </a:rPr>
            <a:t> et</a:t>
          </a:r>
        </a:p>
      </xdr:txBody>
    </xdr:sp>
    <xdr:clientData/>
  </xdr:twoCellAnchor>
  <xdr:twoCellAnchor editAs="oneCell">
    <xdr:from>
      <xdr:col>6</xdr:col>
      <xdr:colOff>895350</xdr:colOff>
      <xdr:row>1</xdr:row>
      <xdr:rowOff>38100</xdr:rowOff>
    </xdr:from>
    <xdr:to>
      <xdr:col>7</xdr:col>
      <xdr:colOff>428625</xdr:colOff>
      <xdr:row>3</xdr:row>
      <xdr:rowOff>57150</xdr:rowOff>
    </xdr:to>
    <xdr:pic>
      <xdr:nvPicPr>
        <xdr:cNvPr id="2" name="Picture 7" descr="https://www.muhasib.az/Accountsoft/Trenajor/images/visa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2000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38100</xdr:rowOff>
    </xdr:from>
    <xdr:to>
      <xdr:col>8</xdr:col>
      <xdr:colOff>57150</xdr:colOff>
      <xdr:row>3</xdr:row>
      <xdr:rowOff>57150</xdr:rowOff>
    </xdr:to>
    <xdr:pic>
      <xdr:nvPicPr>
        <xdr:cNvPr id="3" name="Picture 8" descr="https://www.muhasib.az/Accountsoft/Trenajor/images/mastercard.gif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200025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133350</xdr:rowOff>
    </xdr:from>
    <xdr:to>
      <xdr:col>7</xdr:col>
      <xdr:colOff>552450</xdr:colOff>
      <xdr:row>4</xdr:row>
      <xdr:rowOff>47625</xdr:rowOff>
    </xdr:to>
    <xdr:sp>
      <xdr:nvSpPr>
        <xdr:cNvPr id="1" name="Rectangle: Rounded Corners 4">
          <a:hlinkClick r:id="rId1"/>
        </xdr:cNvPr>
        <xdr:cNvSpPr>
          <a:spLocks/>
        </xdr:cNvSpPr>
      </xdr:nvSpPr>
      <xdr:spPr>
        <a:xfrm>
          <a:off x="4933950" y="133350"/>
          <a:ext cx="1733550" cy="561975"/>
        </a:xfrm>
        <a:prstGeom prst="roundRect">
          <a:avLst/>
        </a:prstGeom>
        <a:solidFill>
          <a:srgbClr val="31859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YepYeni Trenajoru </a:t>
          </a:r>
          <a:r>
            <a:rPr lang="en-US" cap="none" sz="1200" b="1" i="0" u="none" baseline="0">
              <a:solidFill>
                <a:srgbClr val="FFFFFF"/>
              </a:solidFill>
            </a:rPr>
            <a:t>Dərhal Əldə</a:t>
          </a:r>
          <a:r>
            <a:rPr lang="en-US" cap="none" sz="1200" b="1" i="0" u="none" baseline="0">
              <a:solidFill>
                <a:srgbClr val="FFFFFF"/>
              </a:solidFill>
            </a:rPr>
            <a:t> et</a:t>
          </a:r>
        </a:p>
      </xdr:txBody>
    </xdr:sp>
    <xdr:clientData/>
  </xdr:twoCellAnchor>
  <xdr:twoCellAnchor editAs="oneCell">
    <xdr:from>
      <xdr:col>8</xdr:col>
      <xdr:colOff>104775</xdr:colOff>
      <xdr:row>1</xdr:row>
      <xdr:rowOff>47625</xdr:rowOff>
    </xdr:from>
    <xdr:to>
      <xdr:col>9</xdr:col>
      <xdr:colOff>76200</xdr:colOff>
      <xdr:row>3</xdr:row>
      <xdr:rowOff>66675</xdr:rowOff>
    </xdr:to>
    <xdr:pic>
      <xdr:nvPicPr>
        <xdr:cNvPr id="2" name="Picture 7" descr="https://www.muhasib.az/Accountsoft/Trenajor/images/visa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095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47625</xdr:rowOff>
    </xdr:from>
    <xdr:to>
      <xdr:col>10</xdr:col>
      <xdr:colOff>142875</xdr:colOff>
      <xdr:row>3</xdr:row>
      <xdr:rowOff>66675</xdr:rowOff>
    </xdr:to>
    <xdr:pic>
      <xdr:nvPicPr>
        <xdr:cNvPr id="3" name="Picture 8" descr="https://www.muhasib.az/Accountsoft/Trenajor/images/mastercard.gif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20955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S47"/>
  <sheetViews>
    <sheetView tabSelected="1" zoomScale="80" zoomScaleNormal="80" zoomScalePageLayoutView="0" workbookViewId="0" topLeftCell="A16">
      <selection activeCell="B43" sqref="B43"/>
    </sheetView>
  </sheetViews>
  <sheetFormatPr defaultColWidth="9.140625" defaultRowHeight="12.75"/>
  <cols>
    <col min="1" max="1" width="3.57421875" style="0" customWidth="1"/>
    <col min="3" max="3" width="53.421875" style="0" customWidth="1"/>
    <col min="4" max="4" width="15.7109375" style="0" customWidth="1"/>
  </cols>
  <sheetData>
    <row r="1" ht="12.75">
      <c r="B1" s="3" t="s">
        <v>6</v>
      </c>
    </row>
    <row r="2" ht="12.75">
      <c r="B2" t="s">
        <v>7</v>
      </c>
    </row>
    <row r="3" spans="2:4" ht="12.75">
      <c r="B3" s="2" t="s">
        <v>0</v>
      </c>
      <c r="C3" s="2" t="s">
        <v>1</v>
      </c>
      <c r="D3" s="2" t="s">
        <v>2</v>
      </c>
    </row>
    <row r="4" spans="2:4" ht="12.75">
      <c r="B4" s="1"/>
      <c r="C4" s="1"/>
      <c r="D4" s="1"/>
    </row>
    <row r="5" spans="2:4" ht="12.75">
      <c r="B5" s="8" t="s">
        <v>90</v>
      </c>
      <c r="C5" s="4" t="s">
        <v>89</v>
      </c>
      <c r="D5" s="11">
        <f>hesab101!C14</f>
        <v>0</v>
      </c>
    </row>
    <row r="6" spans="2:4" ht="12.75">
      <c r="B6" s="8" t="s">
        <v>92</v>
      </c>
      <c r="C6" s="4" t="s">
        <v>91</v>
      </c>
      <c r="D6" s="11">
        <f>-hesab102!D14</f>
        <v>0</v>
      </c>
    </row>
    <row r="7" spans="2:4" ht="12.75">
      <c r="B7" s="8" t="s">
        <v>85</v>
      </c>
      <c r="C7" s="4" t="s">
        <v>86</v>
      </c>
      <c r="D7" s="11">
        <f>hesab111!C14</f>
        <v>0</v>
      </c>
    </row>
    <row r="8" spans="2:4" ht="12.75">
      <c r="B8" s="8" t="s">
        <v>88</v>
      </c>
      <c r="C8" s="4" t="s">
        <v>87</v>
      </c>
      <c r="D8" s="11">
        <f>-hesab112!D14</f>
        <v>0</v>
      </c>
    </row>
    <row r="9" spans="2:4" ht="12.75">
      <c r="B9" s="8" t="s">
        <v>94</v>
      </c>
      <c r="C9" s="4" t="s">
        <v>93</v>
      </c>
      <c r="D9" s="11">
        <f>hesab113!C14</f>
        <v>0</v>
      </c>
    </row>
    <row r="10" spans="2:19" ht="12.75">
      <c r="B10" s="8" t="s">
        <v>95</v>
      </c>
      <c r="C10" s="4" t="s">
        <v>96</v>
      </c>
      <c r="D10" s="11">
        <f>hesab201!C14</f>
        <v>0</v>
      </c>
      <c r="R10" s="46" t="s">
        <v>163</v>
      </c>
      <c r="S10" s="47"/>
    </row>
    <row r="11" spans="2:19" ht="12.75">
      <c r="B11" s="8" t="s">
        <v>102</v>
      </c>
      <c r="C11" s="4" t="s">
        <v>18</v>
      </c>
      <c r="D11" s="11">
        <f>hesab204!C14</f>
        <v>0</v>
      </c>
      <c r="R11" s="46"/>
      <c r="S11" s="47"/>
    </row>
    <row r="12" spans="2:19" ht="12.75">
      <c r="B12" s="8" t="s">
        <v>103</v>
      </c>
      <c r="C12" s="4" t="s">
        <v>19</v>
      </c>
      <c r="D12" s="11">
        <f>hesab205!C14</f>
        <v>0</v>
      </c>
      <c r="R12" s="43"/>
      <c r="S12" s="47"/>
    </row>
    <row r="13" spans="2:4" ht="12.75">
      <c r="B13" s="8" t="s">
        <v>106</v>
      </c>
      <c r="C13" s="4" t="s">
        <v>107</v>
      </c>
      <c r="D13" s="11">
        <f>hesab207!C14</f>
        <v>0</v>
      </c>
    </row>
    <row r="14" spans="2:4" ht="12.75">
      <c r="B14" s="8" t="s">
        <v>111</v>
      </c>
      <c r="C14" s="4" t="s">
        <v>112</v>
      </c>
      <c r="D14" s="11">
        <f>hesab211!C14</f>
        <v>0</v>
      </c>
    </row>
    <row r="15" spans="2:4" ht="12.75">
      <c r="B15" s="8" t="s">
        <v>108</v>
      </c>
      <c r="C15" s="4" t="s">
        <v>21</v>
      </c>
      <c r="D15" s="11">
        <f>hesab221!C14</f>
        <v>0</v>
      </c>
    </row>
    <row r="16" spans="2:4" ht="12.75">
      <c r="B16" s="8" t="s">
        <v>109</v>
      </c>
      <c r="C16" s="4" t="s">
        <v>110</v>
      </c>
      <c r="D16" s="11">
        <f>hesab223!C14</f>
        <v>0</v>
      </c>
    </row>
    <row r="17" spans="2:4" ht="12.75">
      <c r="B17" s="1">
        <v>226</v>
      </c>
      <c r="C17" s="4" t="s">
        <v>160</v>
      </c>
      <c r="D17" s="11">
        <f>hesab226!C14</f>
        <v>0</v>
      </c>
    </row>
    <row r="18" spans="2:4" ht="12.75">
      <c r="B18" s="8" t="s">
        <v>97</v>
      </c>
      <c r="C18" s="4" t="s">
        <v>98</v>
      </c>
      <c r="D18" s="11">
        <f>hesab241!C14</f>
        <v>0</v>
      </c>
    </row>
    <row r="19" spans="2:4" ht="12.75">
      <c r="B19" s="1">
        <v>244</v>
      </c>
      <c r="C19" s="4" t="s">
        <v>124</v>
      </c>
      <c r="D19" s="11">
        <f>hesab244!C14</f>
        <v>0</v>
      </c>
    </row>
    <row r="20" spans="2:4" ht="12.75">
      <c r="B20" s="8" t="s">
        <v>99</v>
      </c>
      <c r="C20" s="4" t="s">
        <v>100</v>
      </c>
      <c r="D20" s="11">
        <f>hesab701!C14</f>
        <v>0</v>
      </c>
    </row>
    <row r="21" spans="2:4" ht="12.75">
      <c r="B21" s="8" t="s">
        <v>101</v>
      </c>
      <c r="C21" s="4" t="s">
        <v>20</v>
      </c>
      <c r="D21" s="11">
        <f>hesab711!C14</f>
        <v>0</v>
      </c>
    </row>
    <row r="22" spans="2:4" ht="12.75">
      <c r="B22" s="8" t="s">
        <v>104</v>
      </c>
      <c r="C22" s="4" t="s">
        <v>105</v>
      </c>
      <c r="D22" s="11">
        <f>hesab721!C14</f>
        <v>0</v>
      </c>
    </row>
    <row r="23" spans="2:4" ht="12.75">
      <c r="B23" s="8"/>
      <c r="C23" s="4"/>
      <c r="D23" s="11"/>
    </row>
    <row r="24" spans="2:4" ht="12.75">
      <c r="B24" s="8"/>
      <c r="C24" s="4"/>
      <c r="D24" s="11"/>
    </row>
    <row r="25" spans="2:4" ht="12.75">
      <c r="B25" s="8"/>
      <c r="C25" s="4"/>
      <c r="D25" s="11"/>
    </row>
    <row r="26" spans="2:4" ht="12.75">
      <c r="B26" s="44" t="s">
        <v>3</v>
      </c>
      <c r="C26" s="45"/>
      <c r="D26" s="12">
        <f>SUM(D4:D25)</f>
        <v>0</v>
      </c>
    </row>
    <row r="29" spans="2:4" ht="12.75">
      <c r="B29" s="2" t="s">
        <v>0</v>
      </c>
      <c r="C29" s="2" t="s">
        <v>4</v>
      </c>
      <c r="D29" s="2" t="s">
        <v>2</v>
      </c>
    </row>
    <row r="30" spans="2:4" ht="12.75">
      <c r="B30" s="1"/>
      <c r="C30" s="1"/>
      <c r="D30" s="1"/>
    </row>
    <row r="31" spans="2:4" ht="12.75">
      <c r="B31" s="1">
        <v>301</v>
      </c>
      <c r="C31" s="4" t="s">
        <v>125</v>
      </c>
      <c r="D31" s="11">
        <f>hesab301!D14</f>
        <v>0</v>
      </c>
    </row>
    <row r="32" spans="2:4" ht="12.75">
      <c r="B32" s="1">
        <v>332</v>
      </c>
      <c r="C32" s="4" t="s">
        <v>132</v>
      </c>
      <c r="D32" s="11">
        <f>hesab332!D14</f>
        <v>0</v>
      </c>
    </row>
    <row r="33" spans="2:4" ht="12.75">
      <c r="B33" s="1">
        <v>343</v>
      </c>
      <c r="C33" s="4" t="s">
        <v>127</v>
      </c>
      <c r="D33" s="11">
        <f>hesab343!D14</f>
        <v>0</v>
      </c>
    </row>
    <row r="34" spans="2:4" ht="12.75">
      <c r="B34" s="1">
        <v>501</v>
      </c>
      <c r="C34" s="4" t="s">
        <v>17</v>
      </c>
      <c r="D34" s="11">
        <f>hesab501!D14</f>
        <v>0</v>
      </c>
    </row>
    <row r="35" spans="2:4" ht="12.75">
      <c r="B35" s="1">
        <v>521</v>
      </c>
      <c r="C35" s="4" t="s">
        <v>121</v>
      </c>
      <c r="D35" s="11">
        <f>hesab521!D14</f>
        <v>0</v>
      </c>
    </row>
    <row r="36" spans="2:4" ht="12.75">
      <c r="B36" s="1">
        <v>522</v>
      </c>
      <c r="C36" s="4" t="s">
        <v>122</v>
      </c>
      <c r="D36" s="11">
        <f>hesab522!D14</f>
        <v>0</v>
      </c>
    </row>
    <row r="37" spans="2:4" ht="12.75">
      <c r="B37" s="1">
        <v>531</v>
      </c>
      <c r="C37" s="4" t="s">
        <v>120</v>
      </c>
      <c r="D37" s="11">
        <f>hesab531!D14</f>
        <v>0</v>
      </c>
    </row>
    <row r="38" spans="2:4" ht="12.75">
      <c r="B38" s="1">
        <v>533</v>
      </c>
      <c r="C38" s="4" t="s">
        <v>123</v>
      </c>
      <c r="D38" s="11">
        <f>hesab533!D14</f>
        <v>0</v>
      </c>
    </row>
    <row r="39" spans="2:4" ht="12.75">
      <c r="B39" s="1">
        <v>535</v>
      </c>
      <c r="C39" s="4" t="s">
        <v>155</v>
      </c>
      <c r="D39" s="11">
        <f>hesab535!D14</f>
        <v>0</v>
      </c>
    </row>
    <row r="40" spans="2:4" ht="12.75">
      <c r="B40" s="1">
        <v>542</v>
      </c>
      <c r="C40" s="4" t="s">
        <v>130</v>
      </c>
      <c r="D40" s="11">
        <f>hesab542!D14</f>
        <v>0</v>
      </c>
    </row>
    <row r="41" spans="2:4" ht="12.75">
      <c r="B41" s="1">
        <v>543</v>
      </c>
      <c r="C41" s="4" t="s">
        <v>131</v>
      </c>
      <c r="D41" s="11">
        <f>hesab543!D14</f>
        <v>0</v>
      </c>
    </row>
    <row r="42" spans="2:4" ht="12.75">
      <c r="B42" s="1">
        <v>601</v>
      </c>
      <c r="C42" s="4" t="s">
        <v>47</v>
      </c>
      <c r="D42" s="11">
        <f>hesab601!D14</f>
        <v>0</v>
      </c>
    </row>
    <row r="43" spans="2:4" ht="12.75">
      <c r="B43" s="1">
        <v>611</v>
      </c>
      <c r="C43" s="4" t="s">
        <v>129</v>
      </c>
      <c r="D43" s="11">
        <f>hesab611!D14</f>
        <v>0</v>
      </c>
    </row>
    <row r="44" spans="2:4" ht="12.75">
      <c r="B44" s="1">
        <v>631</v>
      </c>
      <c r="C44" s="4" t="s">
        <v>128</v>
      </c>
      <c r="D44" s="11">
        <f>hesab631!D14</f>
        <v>0</v>
      </c>
    </row>
    <row r="45" spans="2:4" ht="12.75">
      <c r="B45" s="1">
        <v>801</v>
      </c>
      <c r="C45" s="4" t="s">
        <v>126</v>
      </c>
      <c r="D45" s="11">
        <f>hesab801!D14</f>
        <v>0</v>
      </c>
    </row>
    <row r="46" spans="2:4" ht="12.75">
      <c r="B46" s="1"/>
      <c r="C46" s="4"/>
      <c r="D46" s="11"/>
    </row>
    <row r="47" spans="2:4" ht="12.75">
      <c r="B47" s="44" t="s">
        <v>5</v>
      </c>
      <c r="C47" s="45"/>
      <c r="D47" s="12">
        <f>SUM(D31:D46)</f>
        <v>0</v>
      </c>
    </row>
  </sheetData>
  <sheetProtection/>
  <mergeCells count="4">
    <mergeCell ref="B26:C26"/>
    <mergeCell ref="B47:C47"/>
    <mergeCell ref="R10:R11"/>
    <mergeCell ref="S10:S12"/>
  </mergeCells>
  <hyperlinks>
    <hyperlink ref="C7" location="hesab111!A1" display="Torpaq, tikili və avadanlıqlar - Dəyər"/>
    <hyperlink ref="C8" location="hesab112!A1" display="Torpaq, tikili və avadanlıqlar - Amortizasiya"/>
    <hyperlink ref="C5" location="hesab101!A1" display="Qeyri-maddi aktivlər - Dəyər"/>
    <hyperlink ref="C9" location="hesab113!A1" display="Torpaq, tikili və avadanlıqlarla bağlı məsrəflərin kapitallaşdırılması"/>
    <hyperlink ref="C10" location="hesab201!A1" display="Xammal və materiallar"/>
    <hyperlink ref="C18" location="hesab241!A1" display="Əvəzləşdirilən ƏDV"/>
    <hyperlink ref="C20" location="hesab701!A1" display="Satışın maya dəyəri"/>
    <hyperlink ref="C21" location="hesab711!A1" display="Kommersiya xərcləri"/>
    <hyperlink ref="C11" location="hesab204!A1" display="Hazır məhsul"/>
    <hyperlink ref="C12" location="hesab205!A1" display="Mallar"/>
    <hyperlink ref="C22" location="hesab721!A1" display=" İnzibati xərclər"/>
    <hyperlink ref="C15" location="hesab221!A1" display="Kassa"/>
    <hyperlink ref="C16" location="hesab223!A1" display="Bank hesablaşma hesabları"/>
    <hyperlink ref="C14" location="hesab211!A1" display="Alıcıların və sifarişçilərin qısamüddətli debitor borcları"/>
    <hyperlink ref="C37" location="hesab531!A1" display="Malsatan və podratçılara qısamüddətli kreditor borcları"/>
    <hyperlink ref="C35" location="hesab521!A1" display="Vergi öhdəlikləri"/>
    <hyperlink ref="C36" location="hesab522!A1" display="Sosial sığorta və təminat üzrə öhdəliklər"/>
    <hyperlink ref="C38" location="hesab533!A1" display="İşçi heyətinə qısamüddətli kreditor borcları"/>
    <hyperlink ref="C19" location="hesab244!A1" display="Təhtəlhesab məbləğlər"/>
    <hyperlink ref="C31" location="hesab301!A1" display="Nominal (nizamnamə) kapital"/>
    <hyperlink ref="C39" location="hesab535!A1" display="İcarə üzrə qısamüddətli kreditor borcları"/>
    <hyperlink ref="C45" location="hesab801!A1" display="Ümumi mənfəət (zərər)"/>
    <hyperlink ref="C40" location="hesab542!A1" display="Gələcək hesabat dövrünün gəlirləri"/>
    <hyperlink ref="C33" location="hesab343!A1" display="Keçmiş illər üzrə bölühdürülməmiş mənfəət (ödənilməmiş zərər)"/>
    <hyperlink ref="C42" location="hesab601!A1" display="Satış"/>
    <hyperlink ref="C43" location="hesab611!A1" display="Sair əməliyyat gəlirləri"/>
    <hyperlink ref="C44" location="hesab631!A1" display="Maliyyə gəlirləri"/>
    <hyperlink ref="C32" location="hesab332!A1" display="Məzənnə fərgləri üzrə ehtiyat"/>
    <hyperlink ref="C34" location="hesab501!A1" display="Qısamüddətli bank kreditləri"/>
    <hyperlink ref="C6" location="hesab102!A1" display="Qeyri-maddi aktivlər - Amortizasiya"/>
    <hyperlink ref="C13" location="hesab207!A1" display="Digər ehtiyatlar"/>
    <hyperlink ref="C41" location="hesab543!A1" display="Alınmış qısamüddətli avanslar"/>
    <hyperlink ref="C17" location="hesab226!A1" display="ƏDV Sub-uçot hesabı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1:D1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6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158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D14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6.57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116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D7-C13+D13</f>
        <v>0</v>
      </c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/>
  <dimension ref="A1:D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6.421875" style="0" customWidth="1"/>
    <col min="2" max="2" width="26.14062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115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8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117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D1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7.8515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118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119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6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156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/>
  <dimension ref="A1:D14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7.8515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143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140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6.71093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141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A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5.8515625" style="0" bestFit="1" customWidth="1"/>
    <col min="4" max="4" width="8.140625" style="0" bestFit="1" customWidth="1"/>
    <col min="5" max="5" width="29.140625" style="0" bestFit="1" customWidth="1"/>
    <col min="11" max="11" width="29.8515625" style="0" customWidth="1"/>
    <col min="17" max="17" width="27.57421875" style="0" customWidth="1"/>
    <col min="23" max="23" width="25.57421875" style="0" customWidth="1"/>
    <col min="29" max="29" width="25.421875" style="0" customWidth="1"/>
  </cols>
  <sheetData>
    <row r="1" ht="12.75">
      <c r="A1" s="3" t="s">
        <v>58</v>
      </c>
    </row>
    <row r="2" spans="1:25" ht="12.75">
      <c r="A2" s="3" t="s">
        <v>48</v>
      </c>
      <c r="G2" s="3" t="s">
        <v>47</v>
      </c>
      <c r="M2" s="3" t="s">
        <v>49</v>
      </c>
      <c r="S2" s="3" t="s">
        <v>50</v>
      </c>
      <c r="Y2" s="3" t="s">
        <v>62</v>
      </c>
    </row>
    <row r="3" spans="1:29" ht="12.75">
      <c r="A3" s="36" t="s">
        <v>51</v>
      </c>
      <c r="B3" s="37" t="s">
        <v>52</v>
      </c>
      <c r="C3" s="37" t="s">
        <v>12</v>
      </c>
      <c r="D3" s="37" t="s">
        <v>53</v>
      </c>
      <c r="E3" s="38" t="s">
        <v>54</v>
      </c>
      <c r="F3" s="35"/>
      <c r="G3" s="36" t="s">
        <v>51</v>
      </c>
      <c r="H3" s="37" t="s">
        <v>52</v>
      </c>
      <c r="I3" s="37" t="s">
        <v>12</v>
      </c>
      <c r="J3" s="37" t="s">
        <v>53</v>
      </c>
      <c r="K3" s="38" t="s">
        <v>54</v>
      </c>
      <c r="L3" s="35"/>
      <c r="M3" s="36" t="s">
        <v>51</v>
      </c>
      <c r="N3" s="37" t="s">
        <v>52</v>
      </c>
      <c r="O3" s="37" t="s">
        <v>12</v>
      </c>
      <c r="P3" s="37" t="s">
        <v>53</v>
      </c>
      <c r="Q3" s="38" t="s">
        <v>54</v>
      </c>
      <c r="R3" s="35"/>
      <c r="S3" s="36" t="s">
        <v>51</v>
      </c>
      <c r="T3" s="37" t="s">
        <v>52</v>
      </c>
      <c r="U3" s="37" t="s">
        <v>12</v>
      </c>
      <c r="V3" s="37" t="s">
        <v>53</v>
      </c>
      <c r="W3" s="38" t="s">
        <v>54</v>
      </c>
      <c r="Y3" s="36" t="s">
        <v>51</v>
      </c>
      <c r="Z3" s="37" t="s">
        <v>52</v>
      </c>
      <c r="AA3" s="37" t="s">
        <v>12</v>
      </c>
      <c r="AB3" s="37" t="s">
        <v>53</v>
      </c>
      <c r="AC3" s="38" t="s">
        <v>54</v>
      </c>
    </row>
    <row r="4" spans="1:29" ht="12.75">
      <c r="A4" s="39" t="s">
        <v>11</v>
      </c>
      <c r="B4" s="40">
        <v>111</v>
      </c>
      <c r="C4" s="40" t="s">
        <v>12</v>
      </c>
      <c r="D4" s="40">
        <v>531</v>
      </c>
      <c r="E4" s="41" t="s">
        <v>55</v>
      </c>
      <c r="G4" s="39" t="s">
        <v>11</v>
      </c>
      <c r="H4" s="40">
        <v>211</v>
      </c>
      <c r="I4" s="40" t="s">
        <v>12</v>
      </c>
      <c r="J4" s="40">
        <v>601</v>
      </c>
      <c r="K4" s="42" t="s">
        <v>63</v>
      </c>
      <c r="M4" s="39" t="s">
        <v>11</v>
      </c>
      <c r="N4" s="40">
        <v>701</v>
      </c>
      <c r="O4" s="40" t="s">
        <v>12</v>
      </c>
      <c r="P4" s="40">
        <v>533</v>
      </c>
      <c r="Q4" s="42" t="s">
        <v>68</v>
      </c>
      <c r="S4" s="39" t="s">
        <v>11</v>
      </c>
      <c r="T4" s="40">
        <v>241</v>
      </c>
      <c r="U4" s="40" t="s">
        <v>12</v>
      </c>
      <c r="V4" s="40">
        <v>531</v>
      </c>
      <c r="W4" s="42" t="s">
        <v>75</v>
      </c>
      <c r="Y4" s="39" t="s">
        <v>11</v>
      </c>
      <c r="Z4" s="40">
        <v>701</v>
      </c>
      <c r="AA4" s="40" t="s">
        <v>12</v>
      </c>
      <c r="AB4" s="40">
        <v>201</v>
      </c>
      <c r="AC4" s="42" t="s">
        <v>78</v>
      </c>
    </row>
    <row r="5" spans="1:29" ht="12.75">
      <c r="A5" s="39" t="s">
        <v>11</v>
      </c>
      <c r="B5" s="40">
        <v>241</v>
      </c>
      <c r="C5" s="40" t="s">
        <v>12</v>
      </c>
      <c r="D5" s="40">
        <v>531</v>
      </c>
      <c r="E5" s="41" t="s">
        <v>56</v>
      </c>
      <c r="G5" s="39" t="s">
        <v>11</v>
      </c>
      <c r="H5" s="40">
        <v>601</v>
      </c>
      <c r="I5" s="40" t="s">
        <v>12</v>
      </c>
      <c r="J5" s="40">
        <v>205</v>
      </c>
      <c r="K5" s="42" t="s">
        <v>64</v>
      </c>
      <c r="M5" s="39" t="s">
        <v>11</v>
      </c>
      <c r="N5" s="40">
        <v>533</v>
      </c>
      <c r="O5" s="40" t="s">
        <v>12</v>
      </c>
      <c r="P5" s="40">
        <v>521</v>
      </c>
      <c r="Q5" s="42" t="s">
        <v>70</v>
      </c>
      <c r="S5" s="39" t="s">
        <v>11</v>
      </c>
      <c r="T5" s="40">
        <v>601</v>
      </c>
      <c r="U5" s="40" t="s">
        <v>12</v>
      </c>
      <c r="V5" s="40">
        <v>521</v>
      </c>
      <c r="W5" s="42" t="s">
        <v>65</v>
      </c>
      <c r="Y5" s="39" t="s">
        <v>11</v>
      </c>
      <c r="Z5" s="40">
        <v>701</v>
      </c>
      <c r="AA5" s="40" t="s">
        <v>12</v>
      </c>
      <c r="AB5" s="40">
        <v>533</v>
      </c>
      <c r="AC5" s="42" t="s">
        <v>79</v>
      </c>
    </row>
    <row r="6" spans="1:29" ht="12.75">
      <c r="A6" s="39" t="s">
        <v>11</v>
      </c>
      <c r="B6" s="40">
        <v>201</v>
      </c>
      <c r="C6" s="40" t="s">
        <v>12</v>
      </c>
      <c r="D6" s="40">
        <v>531</v>
      </c>
      <c r="E6" s="42" t="s">
        <v>59</v>
      </c>
      <c r="G6" s="39" t="s">
        <v>11</v>
      </c>
      <c r="H6" s="40">
        <v>601</v>
      </c>
      <c r="I6" s="40" t="s">
        <v>12</v>
      </c>
      <c r="J6" s="40">
        <v>521</v>
      </c>
      <c r="K6" s="42" t="s">
        <v>65</v>
      </c>
      <c r="M6" s="39" t="s">
        <v>11</v>
      </c>
      <c r="N6" s="40">
        <v>533</v>
      </c>
      <c r="O6" s="40" t="s">
        <v>12</v>
      </c>
      <c r="P6" s="40">
        <v>522</v>
      </c>
      <c r="Q6" s="42" t="s">
        <v>71</v>
      </c>
      <c r="S6" s="39" t="s">
        <v>11</v>
      </c>
      <c r="T6" s="40">
        <v>521</v>
      </c>
      <c r="U6" s="40" t="s">
        <v>12</v>
      </c>
      <c r="V6" s="40">
        <v>241</v>
      </c>
      <c r="W6" s="42" t="s">
        <v>76</v>
      </c>
      <c r="Y6" s="39" t="s">
        <v>11</v>
      </c>
      <c r="Z6" s="40">
        <v>701</v>
      </c>
      <c r="AA6" s="40" t="s">
        <v>12</v>
      </c>
      <c r="AB6" s="40">
        <v>112</v>
      </c>
      <c r="AC6" s="42" t="s">
        <v>80</v>
      </c>
    </row>
    <row r="7" spans="1:29" ht="12.75">
      <c r="A7" s="39" t="s">
        <v>11</v>
      </c>
      <c r="B7" s="40">
        <v>241</v>
      </c>
      <c r="C7" s="40" t="s">
        <v>12</v>
      </c>
      <c r="D7" s="40">
        <v>531</v>
      </c>
      <c r="E7" s="42" t="s">
        <v>60</v>
      </c>
      <c r="G7" s="39" t="s">
        <v>11</v>
      </c>
      <c r="H7" s="40">
        <v>223</v>
      </c>
      <c r="I7" s="40" t="s">
        <v>12</v>
      </c>
      <c r="J7" s="40">
        <v>211</v>
      </c>
      <c r="K7" s="42" t="s">
        <v>67</v>
      </c>
      <c r="M7" s="39" t="s">
        <v>11</v>
      </c>
      <c r="N7" s="40">
        <v>533</v>
      </c>
      <c r="O7" s="40" t="s">
        <v>12</v>
      </c>
      <c r="P7" s="40">
        <v>223</v>
      </c>
      <c r="Q7" s="42" t="s">
        <v>69</v>
      </c>
      <c r="S7" s="39" t="s">
        <v>11</v>
      </c>
      <c r="T7" s="40">
        <v>801</v>
      </c>
      <c r="U7" s="40" t="s">
        <v>12</v>
      </c>
      <c r="V7" s="40">
        <v>521</v>
      </c>
      <c r="W7" s="42" t="s">
        <v>84</v>
      </c>
      <c r="Y7" s="39" t="s">
        <v>11</v>
      </c>
      <c r="Z7" s="40">
        <v>111</v>
      </c>
      <c r="AA7" s="40" t="s">
        <v>12</v>
      </c>
      <c r="AB7" s="40">
        <v>113</v>
      </c>
      <c r="AC7" s="42" t="s">
        <v>81</v>
      </c>
    </row>
    <row r="8" spans="1:29" ht="12.75">
      <c r="A8" s="39" t="s">
        <v>11</v>
      </c>
      <c r="B8" s="40">
        <v>201</v>
      </c>
      <c r="C8" s="40" t="s">
        <v>12</v>
      </c>
      <c r="D8" s="40">
        <v>244</v>
      </c>
      <c r="E8" s="41" t="s">
        <v>57</v>
      </c>
      <c r="G8" s="39" t="s">
        <v>11</v>
      </c>
      <c r="H8" s="40">
        <v>226</v>
      </c>
      <c r="I8" s="40" t="s">
        <v>12</v>
      </c>
      <c r="J8" s="40">
        <v>211</v>
      </c>
      <c r="K8" s="42" t="s">
        <v>162</v>
      </c>
      <c r="M8" s="39" t="s">
        <v>11</v>
      </c>
      <c r="N8" s="40">
        <v>531</v>
      </c>
      <c r="O8" s="40" t="s">
        <v>12</v>
      </c>
      <c r="P8" s="40">
        <v>223</v>
      </c>
      <c r="Q8" s="42" t="s">
        <v>72</v>
      </c>
      <c r="S8" s="39" t="s">
        <v>11</v>
      </c>
      <c r="T8" s="40">
        <v>801</v>
      </c>
      <c r="U8" s="40" t="s">
        <v>12</v>
      </c>
      <c r="V8" s="40">
        <v>521</v>
      </c>
      <c r="W8" s="42" t="s">
        <v>77</v>
      </c>
      <c r="Y8" s="39" t="s">
        <v>11</v>
      </c>
      <c r="Z8" s="40">
        <v>223</v>
      </c>
      <c r="AA8" s="40" t="s">
        <v>12</v>
      </c>
      <c r="AB8" s="40">
        <v>501</v>
      </c>
      <c r="AC8" s="42" t="s">
        <v>82</v>
      </c>
    </row>
    <row r="9" spans="1:29" ht="12.75">
      <c r="A9" s="39" t="s">
        <v>11</v>
      </c>
      <c r="B9" s="40">
        <v>205</v>
      </c>
      <c r="C9" s="40" t="s">
        <v>12</v>
      </c>
      <c r="D9" s="40">
        <v>531</v>
      </c>
      <c r="E9" s="42" t="s">
        <v>61</v>
      </c>
      <c r="G9" s="40" t="s">
        <v>11</v>
      </c>
      <c r="H9" s="40">
        <v>601</v>
      </c>
      <c r="I9" s="40" t="s">
        <v>12</v>
      </c>
      <c r="J9" s="40">
        <v>801</v>
      </c>
      <c r="K9" s="42" t="s">
        <v>66</v>
      </c>
      <c r="M9" s="39" t="s">
        <v>11</v>
      </c>
      <c r="N9" s="40">
        <v>244</v>
      </c>
      <c r="O9" s="40" t="s">
        <v>12</v>
      </c>
      <c r="P9" s="40">
        <v>221</v>
      </c>
      <c r="Q9" s="42" t="s">
        <v>73</v>
      </c>
      <c r="S9" s="39" t="s">
        <v>11</v>
      </c>
      <c r="T9" s="40">
        <v>533</v>
      </c>
      <c r="U9" s="40" t="s">
        <v>12</v>
      </c>
      <c r="V9" s="40">
        <v>521</v>
      </c>
      <c r="W9" s="42" t="s">
        <v>70</v>
      </c>
      <c r="Y9" s="40" t="s">
        <v>11</v>
      </c>
      <c r="Z9" s="40">
        <v>221</v>
      </c>
      <c r="AA9" s="40" t="s">
        <v>12</v>
      </c>
      <c r="AB9" s="40">
        <v>223</v>
      </c>
      <c r="AC9" s="42" t="s">
        <v>83</v>
      </c>
    </row>
    <row r="10" spans="1:29" ht="12.75">
      <c r="A10" s="40" t="s">
        <v>11</v>
      </c>
      <c r="B10" s="40">
        <v>241</v>
      </c>
      <c r="C10" s="40" t="s">
        <v>12</v>
      </c>
      <c r="D10" s="40">
        <v>531</v>
      </c>
      <c r="E10" s="42" t="s">
        <v>8</v>
      </c>
      <c r="F10" s="40"/>
      <c r="G10" s="39"/>
      <c r="H10" s="40"/>
      <c r="I10" s="40"/>
      <c r="J10" s="40"/>
      <c r="K10" s="42"/>
      <c r="L10" s="40"/>
      <c r="M10" s="40" t="s">
        <v>11</v>
      </c>
      <c r="N10" s="40">
        <v>523</v>
      </c>
      <c r="O10" s="40" t="s">
        <v>12</v>
      </c>
      <c r="P10" s="40">
        <v>223</v>
      </c>
      <c r="Q10" s="42" t="s">
        <v>74</v>
      </c>
      <c r="R10" s="40"/>
      <c r="S10" s="40" t="s">
        <v>11</v>
      </c>
      <c r="T10" s="40">
        <v>533</v>
      </c>
      <c r="U10" s="40" t="s">
        <v>12</v>
      </c>
      <c r="V10" s="40">
        <v>522</v>
      </c>
      <c r="W10" s="42" t="s">
        <v>71</v>
      </c>
      <c r="X10" s="40"/>
      <c r="Y10" s="40"/>
      <c r="Z10" s="40"/>
      <c r="AA10" s="40"/>
      <c r="AB10" s="40"/>
      <c r="AC10" s="4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9"/>
  <dimension ref="A1:D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161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133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/>
  <dimension ref="A1:D14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7.140625" style="0" customWidth="1"/>
    <col min="2" max="2" width="27.14062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148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149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9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9.8515625" style="0" customWidth="1"/>
    <col min="2" max="2" width="28.140625" style="0" customWidth="1"/>
    <col min="3" max="3" width="18.140625" style="0" customWidth="1"/>
    <col min="4" max="4" width="18.57421875" style="0" customWidth="1"/>
  </cols>
  <sheetData>
    <row r="1" ht="12.75">
      <c r="A1" s="5" t="s">
        <v>157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8"/>
  <dimension ref="A1:D14"/>
  <sheetViews>
    <sheetView showGridLines="0" zoomScalePageLayoutView="0" workbookViewId="0" topLeftCell="A1">
      <selection activeCell="A10" sqref="A10:IV10"/>
    </sheetView>
  </sheetViews>
  <sheetFormatPr defaultColWidth="9.140625" defaultRowHeight="12.75"/>
  <cols>
    <col min="1" max="1" width="8.140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150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8"/>
  <dimension ref="A1:D14"/>
  <sheetViews>
    <sheetView showGridLines="0" zoomScalePageLayoutView="0" workbookViewId="0" topLeftCell="A1">
      <selection activeCell="D26" sqref="D26"/>
    </sheetView>
  </sheetViews>
  <sheetFormatPr defaultColWidth="9.140625" defaultRowHeight="12.75"/>
  <cols>
    <col min="1" max="1" width="7.00390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153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D7-C13+D13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0"/>
  <dimension ref="A1:D1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7.140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145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1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146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6"/>
  <dimension ref="A1:D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142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15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" width="10.140625" style="0" bestFit="1" customWidth="1"/>
    <col min="2" max="2" width="44.8515625" style="0" customWidth="1"/>
    <col min="3" max="3" width="18.140625" style="0" customWidth="1"/>
    <col min="4" max="4" width="18.57421875" style="0" customWidth="1"/>
  </cols>
  <sheetData>
    <row r="1" ht="12.75">
      <c r="A1" s="5" t="s">
        <v>16</v>
      </c>
    </row>
    <row r="6" spans="1:5" ht="12.75">
      <c r="A6" s="2" t="s">
        <v>41</v>
      </c>
      <c r="B6" s="2" t="s">
        <v>10</v>
      </c>
      <c r="C6" s="2" t="s">
        <v>11</v>
      </c>
      <c r="D6" s="2" t="s">
        <v>12</v>
      </c>
      <c r="E6" s="2" t="s">
        <v>2</v>
      </c>
    </row>
    <row r="7" spans="1:5" ht="12.75">
      <c r="A7" s="10"/>
      <c r="B7" s="10"/>
      <c r="C7" s="7"/>
      <c r="D7" s="7"/>
      <c r="E7" s="7"/>
    </row>
    <row r="8" spans="1:5" ht="12.75">
      <c r="A8" s="1"/>
      <c r="B8" s="1"/>
      <c r="C8" s="13"/>
      <c r="D8" s="13"/>
      <c r="E8" s="1"/>
    </row>
    <row r="9" spans="1:5" ht="12.75">
      <c r="A9" s="1"/>
      <c r="B9" s="1"/>
      <c r="C9" s="13"/>
      <c r="D9" s="13"/>
      <c r="E9" s="1"/>
    </row>
    <row r="10" spans="1:5" ht="12.75">
      <c r="A10" s="1"/>
      <c r="B10" s="1"/>
      <c r="C10" s="13"/>
      <c r="D10" s="13"/>
      <c r="E10" s="1"/>
    </row>
    <row r="11" spans="1:5" ht="12.75">
      <c r="A11" s="1"/>
      <c r="B11" s="1"/>
      <c r="C11" s="13"/>
      <c r="D11" s="13"/>
      <c r="E11" s="1"/>
    </row>
    <row r="12" spans="1:5" ht="12.75">
      <c r="A12" s="1"/>
      <c r="B12" s="1"/>
      <c r="C12" s="13"/>
      <c r="D12" s="13"/>
      <c r="E12" s="1"/>
    </row>
    <row r="13" spans="1:5" ht="12.75">
      <c r="A13" s="1"/>
      <c r="B13" s="1"/>
      <c r="C13" s="13"/>
      <c r="D13" s="13"/>
      <c r="E13" s="1"/>
    </row>
    <row r="14" spans="1:5" ht="12.75">
      <c r="A14" s="10"/>
      <c r="B14" s="10"/>
      <c r="C14" s="7"/>
      <c r="D14" s="7"/>
      <c r="E14" s="7">
        <f>SUM(E8:E13)</f>
        <v>0</v>
      </c>
    </row>
    <row r="15" spans="1:5" ht="12.75">
      <c r="A15" s="10"/>
      <c r="B15" s="10"/>
      <c r="C15" s="7"/>
      <c r="D15" s="7"/>
      <c r="E15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2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147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5"/>
  <dimension ref="A1:D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154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7"/>
  <dimension ref="A1:D14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7.71093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152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7"/>
  <dimension ref="A1:D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144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D7-C13+D13</f>
        <v>0</v>
      </c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0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137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1"/>
  <dimension ref="A1:D14"/>
  <sheetViews>
    <sheetView showGridLines="0" zoomScalePageLayoutView="0" workbookViewId="0" topLeftCell="A1">
      <selection activeCell="A10" sqref="A10:IV10"/>
    </sheetView>
  </sheetViews>
  <sheetFormatPr defaultColWidth="9.140625" defaultRowHeight="12.75"/>
  <cols>
    <col min="1" max="1" width="6.71093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138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2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139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13"/>
  <dimension ref="A1:D1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134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17"/>
  <dimension ref="A1:D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136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14"/>
  <dimension ref="A1:D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135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3"/>
  <dimension ref="A1:H47"/>
  <sheetViews>
    <sheetView showGridLines="0" zoomScalePageLayoutView="0" workbookViewId="0" topLeftCell="A13">
      <selection activeCell="D38" sqref="D38"/>
    </sheetView>
  </sheetViews>
  <sheetFormatPr defaultColWidth="9.140625" defaultRowHeight="12.75"/>
  <cols>
    <col min="1" max="1" width="9.00390625" style="0" bestFit="1" customWidth="1"/>
    <col min="2" max="2" width="27.140625" style="0" customWidth="1"/>
    <col min="3" max="8" width="15.7109375" style="0" customWidth="1"/>
  </cols>
  <sheetData>
    <row r="1" ht="12.75">
      <c r="A1" s="5" t="s">
        <v>22</v>
      </c>
    </row>
    <row r="5" spans="3:8" ht="13.5" thickBot="1">
      <c r="C5" s="48"/>
      <c r="D5" s="48"/>
      <c r="E5" s="48"/>
      <c r="F5" s="48"/>
      <c r="G5" s="48"/>
      <c r="H5" s="48"/>
    </row>
    <row r="6" spans="1:8" ht="12.75">
      <c r="A6" s="49" t="s">
        <v>0</v>
      </c>
      <c r="B6" s="50"/>
      <c r="C6" s="51" t="s">
        <v>23</v>
      </c>
      <c r="D6" s="52"/>
      <c r="E6" s="51" t="s">
        <v>24</v>
      </c>
      <c r="F6" s="52"/>
      <c r="G6" s="51" t="s">
        <v>25</v>
      </c>
      <c r="H6" s="52"/>
    </row>
    <row r="7" spans="1:8" ht="13.5" thickBot="1">
      <c r="A7" s="32" t="s">
        <v>39</v>
      </c>
      <c r="B7" s="33" t="s">
        <v>40</v>
      </c>
      <c r="C7" s="28" t="s">
        <v>11</v>
      </c>
      <c r="D7" s="29" t="s">
        <v>12</v>
      </c>
      <c r="E7" s="28" t="s">
        <v>11</v>
      </c>
      <c r="F7" s="29" t="s">
        <v>12</v>
      </c>
      <c r="G7" s="28" t="s">
        <v>11</v>
      </c>
      <c r="H7" s="29" t="s">
        <v>12</v>
      </c>
    </row>
    <row r="8" spans="1:8" ht="12.75">
      <c r="A8" s="24"/>
      <c r="B8" s="25"/>
      <c r="C8" s="26"/>
      <c r="D8" s="27"/>
      <c r="E8" s="26"/>
      <c r="F8" s="27"/>
      <c r="G8" s="26"/>
      <c r="H8" s="27"/>
    </row>
    <row r="9" spans="1:8" ht="12.75">
      <c r="A9" s="8" t="s">
        <v>90</v>
      </c>
      <c r="B9" s="15" t="s">
        <v>89</v>
      </c>
      <c r="C9" s="18">
        <f>hesab101!C$7</f>
        <v>0</v>
      </c>
      <c r="D9" s="19">
        <f>hesab101!D$7</f>
        <v>0</v>
      </c>
      <c r="E9" s="18">
        <f>hesab101!C13</f>
        <v>0</v>
      </c>
      <c r="F9" s="19">
        <f>hesab101!D13</f>
        <v>0</v>
      </c>
      <c r="G9" s="18">
        <f>hesab101!C14</f>
        <v>0</v>
      </c>
      <c r="H9" s="19">
        <f>hesab101!D14</f>
        <v>0</v>
      </c>
    </row>
    <row r="10" spans="1:8" ht="12.75">
      <c r="A10" s="8" t="s">
        <v>92</v>
      </c>
      <c r="B10" s="15" t="s">
        <v>91</v>
      </c>
      <c r="C10" s="18">
        <f>hesab102!C$7</f>
        <v>0</v>
      </c>
      <c r="D10" s="19">
        <f>hesab102!D$7</f>
        <v>0</v>
      </c>
      <c r="E10" s="18">
        <f>hesab102!C13</f>
        <v>0</v>
      </c>
      <c r="F10" s="19">
        <f>hesab102!D13</f>
        <v>0</v>
      </c>
      <c r="G10" s="18">
        <f>hesab102!C14</f>
        <v>0</v>
      </c>
      <c r="H10" s="19">
        <f>hesab102!D14</f>
        <v>0</v>
      </c>
    </row>
    <row r="11" spans="1:8" ht="12.75">
      <c r="A11" s="8" t="s">
        <v>85</v>
      </c>
      <c r="B11" s="15" t="s">
        <v>86</v>
      </c>
      <c r="C11" s="18">
        <f>hesab111!C$7</f>
        <v>0</v>
      </c>
      <c r="D11" s="19">
        <f>hesab111!D$7</f>
        <v>0</v>
      </c>
      <c r="E11" s="18">
        <f>hesab111!C13</f>
        <v>0</v>
      </c>
      <c r="F11" s="19">
        <f>hesab111!D13</f>
        <v>0</v>
      </c>
      <c r="G11" s="18">
        <f>hesab111!C14</f>
        <v>0</v>
      </c>
      <c r="H11" s="19">
        <f>hesab111!D14</f>
        <v>0</v>
      </c>
    </row>
    <row r="12" spans="1:8" ht="12.75">
      <c r="A12" s="8" t="s">
        <v>88</v>
      </c>
      <c r="B12" s="15" t="s">
        <v>87</v>
      </c>
      <c r="C12" s="18">
        <f>hesab112!C$7</f>
        <v>0</v>
      </c>
      <c r="D12" s="19">
        <f>hesab112!D$7</f>
        <v>0</v>
      </c>
      <c r="E12" s="18">
        <f>hesab112!C13</f>
        <v>0</v>
      </c>
      <c r="F12" s="19">
        <f>hesab112!D13</f>
        <v>0</v>
      </c>
      <c r="G12" s="18">
        <f>hesab112!C14</f>
        <v>0</v>
      </c>
      <c r="H12" s="19">
        <f>hesab112!D14</f>
        <v>0</v>
      </c>
    </row>
    <row r="13" spans="1:8" ht="12.75">
      <c r="A13" s="8" t="s">
        <v>94</v>
      </c>
      <c r="B13" s="15" t="s">
        <v>93</v>
      </c>
      <c r="C13" s="18">
        <f>hesab113!C$7</f>
        <v>0</v>
      </c>
      <c r="D13" s="19">
        <f>hesab113!D$7</f>
        <v>0</v>
      </c>
      <c r="E13" s="18">
        <f>hesab113!C13</f>
        <v>0</v>
      </c>
      <c r="F13" s="19">
        <f>hesab113!D13</f>
        <v>0</v>
      </c>
      <c r="G13" s="18">
        <f>hesab113!C14</f>
        <v>0</v>
      </c>
      <c r="H13" s="19">
        <f>hesab113!D14</f>
        <v>0</v>
      </c>
    </row>
    <row r="14" spans="1:8" ht="12.75">
      <c r="A14" s="8" t="s">
        <v>95</v>
      </c>
      <c r="B14" s="15" t="s">
        <v>96</v>
      </c>
      <c r="C14" s="18">
        <f>hesab201!C$7</f>
        <v>0</v>
      </c>
      <c r="D14" s="19">
        <f>hesab201!D$7</f>
        <v>0</v>
      </c>
      <c r="E14" s="18">
        <f>hesab201!C13</f>
        <v>0</v>
      </c>
      <c r="F14" s="19">
        <f>hesab201!D13</f>
        <v>0</v>
      </c>
      <c r="G14" s="18">
        <f>hesab201!C14</f>
        <v>0</v>
      </c>
      <c r="H14" s="19">
        <f>hesab201!D14</f>
        <v>0</v>
      </c>
    </row>
    <row r="15" spans="1:8" ht="12.75">
      <c r="A15" s="8" t="s">
        <v>102</v>
      </c>
      <c r="B15" s="15" t="s">
        <v>18</v>
      </c>
      <c r="C15" s="18">
        <f>hesab204!C$7</f>
        <v>0</v>
      </c>
      <c r="D15" s="19">
        <f>hesab204!D$7</f>
        <v>0</v>
      </c>
      <c r="E15" s="18">
        <f>hesab204!C13</f>
        <v>0</v>
      </c>
      <c r="F15" s="19">
        <f>hesab204!D13</f>
        <v>0</v>
      </c>
      <c r="G15" s="18">
        <f>hesab204!C14</f>
        <v>0</v>
      </c>
      <c r="H15" s="19">
        <f>hesab204!D14</f>
        <v>0</v>
      </c>
    </row>
    <row r="16" spans="1:8" ht="12.75">
      <c r="A16" s="8" t="s">
        <v>103</v>
      </c>
      <c r="B16" s="15" t="s">
        <v>19</v>
      </c>
      <c r="C16" s="18">
        <f>hesab205!C$7</f>
        <v>0</v>
      </c>
      <c r="D16" s="19">
        <f>hesab205!D$7</f>
        <v>0</v>
      </c>
      <c r="E16" s="18">
        <f>hesab205!C13</f>
        <v>0</v>
      </c>
      <c r="F16" s="19">
        <f>hesab205!D13</f>
        <v>0</v>
      </c>
      <c r="G16" s="18">
        <f>hesab205!C14</f>
        <v>0</v>
      </c>
      <c r="H16" s="19">
        <f>hesab205!D14</f>
        <v>0</v>
      </c>
    </row>
    <row r="17" spans="1:8" ht="12.75">
      <c r="A17" s="8" t="s">
        <v>106</v>
      </c>
      <c r="B17" s="15" t="s">
        <v>107</v>
      </c>
      <c r="C17" s="18">
        <f>hesab207!C$7</f>
        <v>0</v>
      </c>
      <c r="D17" s="19">
        <f>hesab207!D$7</f>
        <v>0</v>
      </c>
      <c r="E17" s="18">
        <f>hesab207!C13</f>
        <v>0</v>
      </c>
      <c r="F17" s="19">
        <f>hesab207!D13</f>
        <v>0</v>
      </c>
      <c r="G17" s="18">
        <f>hesab207!C14</f>
        <v>0</v>
      </c>
      <c r="H17" s="19">
        <f>hesab207!D14</f>
        <v>0</v>
      </c>
    </row>
    <row r="18" spans="1:8" ht="12.75">
      <c r="A18" s="8" t="s">
        <v>111</v>
      </c>
      <c r="B18" s="15" t="s">
        <v>112</v>
      </c>
      <c r="C18" s="18">
        <f>hesab211!C$7</f>
        <v>0</v>
      </c>
      <c r="D18" s="19">
        <f>hesab211!D$7</f>
        <v>0</v>
      </c>
      <c r="E18" s="18">
        <f>hesab211!C13</f>
        <v>0</v>
      </c>
      <c r="F18" s="19">
        <f>hesab211!D13</f>
        <v>0</v>
      </c>
      <c r="G18" s="18">
        <f>hesab211!C14</f>
        <v>0</v>
      </c>
      <c r="H18" s="19">
        <f>hesab211!D14</f>
        <v>0</v>
      </c>
    </row>
    <row r="19" spans="1:8" ht="12.75">
      <c r="A19" s="8" t="s">
        <v>108</v>
      </c>
      <c r="B19" s="15" t="s">
        <v>21</v>
      </c>
      <c r="C19" s="18">
        <f>hesab221!C$7</f>
        <v>0</v>
      </c>
      <c r="D19" s="19">
        <f>hesab221!D$7</f>
        <v>0</v>
      </c>
      <c r="E19" s="18">
        <f>hesab221!C13</f>
        <v>0</v>
      </c>
      <c r="F19" s="19">
        <f>hesab221!D13</f>
        <v>0</v>
      </c>
      <c r="G19" s="18">
        <f>hesab221!C14</f>
        <v>0</v>
      </c>
      <c r="H19" s="19">
        <f>hesab221!D14</f>
        <v>0</v>
      </c>
    </row>
    <row r="20" spans="1:8" ht="12.75">
      <c r="A20" s="1">
        <v>223</v>
      </c>
      <c r="B20" s="15" t="s">
        <v>110</v>
      </c>
      <c r="C20" s="18">
        <f>hesab223!C$7</f>
        <v>0</v>
      </c>
      <c r="D20" s="19">
        <f>hesab223!D$7</f>
        <v>0</v>
      </c>
      <c r="E20" s="18">
        <f>hesab223!C13</f>
        <v>0</v>
      </c>
      <c r="F20" s="19">
        <f>hesab223!D13</f>
        <v>0</v>
      </c>
      <c r="G20" s="18">
        <f>hesab223!C14</f>
        <v>0</v>
      </c>
      <c r="H20" s="19">
        <f>hesab223!D14</f>
        <v>0</v>
      </c>
    </row>
    <row r="21" spans="1:8" ht="12.75">
      <c r="A21" s="1">
        <v>226</v>
      </c>
      <c r="B21" s="4" t="s">
        <v>160</v>
      </c>
      <c r="C21" s="18">
        <f>hesab226!C$7</f>
        <v>0</v>
      </c>
      <c r="D21" s="19">
        <f>hesab226!D$7</f>
        <v>0</v>
      </c>
      <c r="E21" s="18">
        <f>hesab226!C13</f>
        <v>0</v>
      </c>
      <c r="F21" s="19">
        <f>hesab226!D13</f>
        <v>0</v>
      </c>
      <c r="G21" s="18">
        <f>hesab226!C14</f>
        <v>0</v>
      </c>
      <c r="H21" s="19">
        <f>hesab226!D14</f>
        <v>0</v>
      </c>
    </row>
    <row r="22" spans="1:8" ht="12.75">
      <c r="A22" s="1">
        <v>241</v>
      </c>
      <c r="B22" s="15" t="s">
        <v>98</v>
      </c>
      <c r="C22" s="18">
        <f>hesab241!C$7</f>
        <v>0</v>
      </c>
      <c r="D22" s="19">
        <f>hesab241!D$7</f>
        <v>0</v>
      </c>
      <c r="E22" s="18">
        <f>hesab241!C13</f>
        <v>0</v>
      </c>
      <c r="F22" s="19">
        <f>hesab241!D13</f>
        <v>0</v>
      </c>
      <c r="G22" s="18">
        <f>hesab241!C14</f>
        <v>0</v>
      </c>
      <c r="H22" s="19">
        <f>hesab241!D14</f>
        <v>0</v>
      </c>
    </row>
    <row r="23" spans="1:8" ht="12.75">
      <c r="A23" s="1">
        <v>244</v>
      </c>
      <c r="B23" s="15" t="s">
        <v>124</v>
      </c>
      <c r="C23" s="18">
        <f>hesab244!C$7</f>
        <v>0</v>
      </c>
      <c r="D23" s="19">
        <f>hesab244!D$7</f>
        <v>0</v>
      </c>
      <c r="E23" s="18">
        <f>hesab244!C13</f>
        <v>0</v>
      </c>
      <c r="F23" s="19">
        <f>hesab244!D13</f>
        <v>0</v>
      </c>
      <c r="G23" s="18">
        <f>hesab244!C14</f>
        <v>0</v>
      </c>
      <c r="H23" s="19">
        <f>hesab244!D14</f>
        <v>0</v>
      </c>
    </row>
    <row r="24" spans="1:8" ht="12.75">
      <c r="A24" s="1">
        <v>301</v>
      </c>
      <c r="B24" s="15" t="s">
        <v>125</v>
      </c>
      <c r="C24" s="18">
        <f>hesab301!C$7</f>
        <v>0</v>
      </c>
      <c r="D24" s="19">
        <f>hesab301!D$7</f>
        <v>0</v>
      </c>
      <c r="E24" s="18">
        <f>hesab301!C13</f>
        <v>0</v>
      </c>
      <c r="F24" s="19">
        <f>hesab301!D13</f>
        <v>0</v>
      </c>
      <c r="G24" s="18">
        <f>hesab301!C14</f>
        <v>0</v>
      </c>
      <c r="H24" s="19">
        <f>hesab301!D14</f>
        <v>0</v>
      </c>
    </row>
    <row r="25" spans="1:8" ht="12.75">
      <c r="A25" s="1">
        <v>332</v>
      </c>
      <c r="B25" s="15" t="s">
        <v>132</v>
      </c>
      <c r="C25" s="18">
        <f>hesab332!C$7</f>
        <v>0</v>
      </c>
      <c r="D25" s="19">
        <f>hesab332!D$7</f>
        <v>0</v>
      </c>
      <c r="E25" s="18">
        <f>hesab332!C13</f>
        <v>0</v>
      </c>
      <c r="F25" s="19">
        <f>hesab332!D13</f>
        <v>0</v>
      </c>
      <c r="G25" s="18">
        <f>hesab332!C14</f>
        <v>0</v>
      </c>
      <c r="H25" s="19">
        <f>hesab332!D14</f>
        <v>0</v>
      </c>
    </row>
    <row r="26" spans="1:8" ht="12.75">
      <c r="A26" s="1">
        <v>343</v>
      </c>
      <c r="B26" s="15" t="s">
        <v>127</v>
      </c>
      <c r="C26" s="18">
        <f>hesab343!C$7</f>
        <v>0</v>
      </c>
      <c r="D26" s="19">
        <f>hesab343!D$7</f>
        <v>0</v>
      </c>
      <c r="E26" s="18">
        <f>hesab343!C13</f>
        <v>0</v>
      </c>
      <c r="F26" s="19">
        <f>hesab343!D13</f>
        <v>0</v>
      </c>
      <c r="G26" s="18">
        <f>hesab343!C14</f>
        <v>0</v>
      </c>
      <c r="H26" s="19">
        <f>hesab343!D14</f>
        <v>0</v>
      </c>
    </row>
    <row r="27" spans="1:8" ht="12.75">
      <c r="A27" s="1">
        <v>501</v>
      </c>
      <c r="B27" s="15" t="s">
        <v>17</v>
      </c>
      <c r="C27" s="18">
        <f>hesab501!C$7</f>
        <v>0</v>
      </c>
      <c r="D27" s="19">
        <f>hesab501!D$7</f>
        <v>0</v>
      </c>
      <c r="E27" s="18">
        <f>hesab501!C13</f>
        <v>0</v>
      </c>
      <c r="F27" s="19">
        <f>hesab501!D13</f>
        <v>0</v>
      </c>
      <c r="G27" s="18">
        <f>hesab501!C14</f>
        <v>0</v>
      </c>
      <c r="H27" s="19">
        <f>hesab501!D14</f>
        <v>0</v>
      </c>
    </row>
    <row r="28" spans="1:8" ht="12.75">
      <c r="A28" s="1">
        <v>521</v>
      </c>
      <c r="B28" s="15" t="s">
        <v>121</v>
      </c>
      <c r="C28" s="18">
        <f>hesab521!C$7</f>
        <v>0</v>
      </c>
      <c r="D28" s="19">
        <f>hesab521!D$7</f>
        <v>0</v>
      </c>
      <c r="E28" s="18">
        <f>hesab521!C13</f>
        <v>0</v>
      </c>
      <c r="F28" s="19">
        <f>hesab521!D13</f>
        <v>0</v>
      </c>
      <c r="G28" s="18">
        <f>hesab521!C14</f>
        <v>0</v>
      </c>
      <c r="H28" s="19">
        <f>hesab521!D14</f>
        <v>0</v>
      </c>
    </row>
    <row r="29" spans="1:8" ht="12.75">
      <c r="A29" s="1">
        <v>522</v>
      </c>
      <c r="B29" s="15" t="s">
        <v>122</v>
      </c>
      <c r="C29" s="18">
        <f>hesab522!C$7</f>
        <v>0</v>
      </c>
      <c r="D29" s="19">
        <f>hesab522!D$7</f>
        <v>0</v>
      </c>
      <c r="E29" s="18">
        <f>hesab522!C13</f>
        <v>0</v>
      </c>
      <c r="F29" s="19">
        <f>hesab522!D13</f>
        <v>0</v>
      </c>
      <c r="G29" s="18">
        <f>hesab522!C14</f>
        <v>0</v>
      </c>
      <c r="H29" s="19">
        <f>hesab522!D14</f>
        <v>0</v>
      </c>
    </row>
    <row r="30" spans="1:8" ht="12.75">
      <c r="A30" s="1">
        <v>531</v>
      </c>
      <c r="B30" s="15" t="s">
        <v>120</v>
      </c>
      <c r="C30" s="18">
        <f>hesab531!C$7</f>
        <v>0</v>
      </c>
      <c r="D30" s="19">
        <f>hesab531!D$7</f>
        <v>0</v>
      </c>
      <c r="E30" s="18">
        <f>hesab531!C13</f>
        <v>0</v>
      </c>
      <c r="F30" s="19">
        <f>hesab531!D13</f>
        <v>0</v>
      </c>
      <c r="G30" s="18">
        <f>hesab531!C14</f>
        <v>0</v>
      </c>
      <c r="H30" s="19">
        <f>hesab531!D14</f>
        <v>0</v>
      </c>
    </row>
    <row r="31" spans="1:8" ht="12.75">
      <c r="A31" s="1">
        <v>533</v>
      </c>
      <c r="B31" s="15" t="s">
        <v>123</v>
      </c>
      <c r="C31" s="18">
        <f>hesab533!C$7</f>
        <v>0</v>
      </c>
      <c r="D31" s="19">
        <f>hesab533!D$7</f>
        <v>0</v>
      </c>
      <c r="E31" s="18">
        <f>hesab533!C13</f>
        <v>0</v>
      </c>
      <c r="F31" s="19">
        <f>hesab533!D13</f>
        <v>0</v>
      </c>
      <c r="G31" s="18">
        <f>hesab533!C14</f>
        <v>0</v>
      </c>
      <c r="H31" s="19">
        <f>hesab533!D14</f>
        <v>0</v>
      </c>
    </row>
    <row r="32" spans="1:8" ht="12.75">
      <c r="A32" s="1">
        <v>535</v>
      </c>
      <c r="B32" s="15" t="s">
        <v>155</v>
      </c>
      <c r="C32" s="18">
        <f>hesab535!C$7</f>
        <v>0</v>
      </c>
      <c r="D32" s="19">
        <f>hesab535!D$7</f>
        <v>0</v>
      </c>
      <c r="E32" s="18">
        <f>hesab535!C13</f>
        <v>0</v>
      </c>
      <c r="F32" s="19">
        <f>hesab535!D13</f>
        <v>0</v>
      </c>
      <c r="G32" s="18">
        <f>hesab535!C14</f>
        <v>0</v>
      </c>
      <c r="H32" s="19">
        <f>hesab535!D14</f>
        <v>0</v>
      </c>
    </row>
    <row r="33" spans="1:8" ht="12.75">
      <c r="A33" s="1">
        <v>542</v>
      </c>
      <c r="B33" s="15" t="s">
        <v>130</v>
      </c>
      <c r="C33" s="18">
        <f>hesab542!C$7</f>
        <v>0</v>
      </c>
      <c r="D33" s="19">
        <f>hesab542!D$7</f>
        <v>0</v>
      </c>
      <c r="E33" s="18">
        <f>hesab542!C13</f>
        <v>0</v>
      </c>
      <c r="F33" s="19">
        <f>hesab542!D13</f>
        <v>0</v>
      </c>
      <c r="G33" s="18">
        <f>hesab542!C14</f>
        <v>0</v>
      </c>
      <c r="H33" s="19">
        <f>hesab542!D14</f>
        <v>0</v>
      </c>
    </row>
    <row r="34" spans="1:8" ht="12.75">
      <c r="A34" s="1">
        <v>543</v>
      </c>
      <c r="B34" s="15" t="s">
        <v>131</v>
      </c>
      <c r="C34" s="18">
        <f>hesab543!C$7</f>
        <v>0</v>
      </c>
      <c r="D34" s="19">
        <f>hesab543!D$7</f>
        <v>0</v>
      </c>
      <c r="E34" s="18">
        <f>hesab543!C13</f>
        <v>0</v>
      </c>
      <c r="F34" s="19">
        <f>hesab543!D13</f>
        <v>0</v>
      </c>
      <c r="G34" s="18">
        <f>hesab543!C14</f>
        <v>0</v>
      </c>
      <c r="H34" s="19">
        <f>hesab543!D14</f>
        <v>0</v>
      </c>
    </row>
    <row r="35" spans="1:8" ht="12.75">
      <c r="A35" s="1">
        <v>601</v>
      </c>
      <c r="B35" s="15" t="s">
        <v>47</v>
      </c>
      <c r="C35" s="18">
        <f>hesab601!C$7</f>
        <v>0</v>
      </c>
      <c r="D35" s="19">
        <f>hesab601!D$7</f>
        <v>0</v>
      </c>
      <c r="E35" s="18">
        <f>hesab601!C13</f>
        <v>0</v>
      </c>
      <c r="F35" s="19">
        <f>hesab601!D13</f>
        <v>0</v>
      </c>
      <c r="G35" s="18">
        <f>hesab601!C14</f>
        <v>0</v>
      </c>
      <c r="H35" s="19">
        <f>hesab601!D14</f>
        <v>0</v>
      </c>
    </row>
    <row r="36" spans="1:8" ht="12.75">
      <c r="A36" s="1">
        <v>611</v>
      </c>
      <c r="B36" s="15" t="s">
        <v>129</v>
      </c>
      <c r="C36" s="18">
        <f>hesab611!C$7</f>
        <v>0</v>
      </c>
      <c r="D36" s="19">
        <f>hesab611!D$7</f>
        <v>0</v>
      </c>
      <c r="E36" s="18">
        <f>hesab611!C13</f>
        <v>0</v>
      </c>
      <c r="F36" s="19">
        <f>hesab611!D13</f>
        <v>0</v>
      </c>
      <c r="G36" s="18">
        <f>hesab611!C14</f>
        <v>0</v>
      </c>
      <c r="H36" s="19">
        <f>hesab611!D14</f>
        <v>0</v>
      </c>
    </row>
    <row r="37" spans="1:8" ht="12.75">
      <c r="A37" s="1">
        <v>631</v>
      </c>
      <c r="B37" s="15" t="s">
        <v>128</v>
      </c>
      <c r="C37" s="18">
        <f>hesab631!C$7</f>
        <v>0</v>
      </c>
      <c r="D37" s="19">
        <f>hesab631!D$7</f>
        <v>0</v>
      </c>
      <c r="E37" s="18">
        <f>hesab631!C13</f>
        <v>0</v>
      </c>
      <c r="F37" s="19">
        <f>hesab631!D13</f>
        <v>0</v>
      </c>
      <c r="G37" s="18">
        <f>hesab631!C14</f>
        <v>0</v>
      </c>
      <c r="H37" s="19">
        <f>hesab631!D14</f>
        <v>0</v>
      </c>
    </row>
    <row r="38" spans="1:8" ht="12.75">
      <c r="A38" s="8" t="s">
        <v>99</v>
      </c>
      <c r="B38" s="15" t="s">
        <v>100</v>
      </c>
      <c r="C38" s="18">
        <f>hesab701!C$7</f>
        <v>0</v>
      </c>
      <c r="D38" s="19">
        <f>hesab701!D$7</f>
        <v>0</v>
      </c>
      <c r="E38" s="18">
        <f>hesab701!C13</f>
        <v>0</v>
      </c>
      <c r="F38" s="19">
        <f>hesab701!D13</f>
        <v>0</v>
      </c>
      <c r="G38" s="18">
        <f>hesab701!C14</f>
        <v>0</v>
      </c>
      <c r="H38" s="19">
        <f>hesab701!D14</f>
        <v>0</v>
      </c>
    </row>
    <row r="39" spans="1:8" ht="12.75">
      <c r="A39" s="8" t="s">
        <v>101</v>
      </c>
      <c r="B39" s="15" t="s">
        <v>20</v>
      </c>
      <c r="C39" s="18">
        <f>hesab711!C$7</f>
        <v>0</v>
      </c>
      <c r="D39" s="19">
        <f>hesab711!D$7</f>
        <v>0</v>
      </c>
      <c r="E39" s="18">
        <f>hesab711!C13</f>
        <v>0</v>
      </c>
      <c r="F39" s="19">
        <f>hesab711!D13</f>
        <v>0</v>
      </c>
      <c r="G39" s="18">
        <f>hesab711!C14</f>
        <v>0</v>
      </c>
      <c r="H39" s="19">
        <f>hesab711!D14</f>
        <v>0</v>
      </c>
    </row>
    <row r="40" spans="1:8" ht="12.75">
      <c r="A40" s="1">
        <v>721</v>
      </c>
      <c r="B40" s="15" t="s">
        <v>105</v>
      </c>
      <c r="C40" s="18">
        <f>hesab721!C$7</f>
        <v>0</v>
      </c>
      <c r="D40" s="19">
        <f>hesab721!D$7</f>
        <v>0</v>
      </c>
      <c r="E40" s="18">
        <f>hesab721!C13</f>
        <v>0</v>
      </c>
      <c r="F40" s="19">
        <f>hesab721!D13</f>
        <v>0</v>
      </c>
      <c r="G40" s="18">
        <f>hesab721!C14</f>
        <v>0</v>
      </c>
      <c r="H40" s="19">
        <f>hesab721!D14</f>
        <v>0</v>
      </c>
    </row>
    <row r="41" spans="1:8" ht="12.75">
      <c r="A41" s="1">
        <v>801</v>
      </c>
      <c r="B41" s="15" t="s">
        <v>126</v>
      </c>
      <c r="C41" s="18">
        <f>hesab801!C$7</f>
        <v>0</v>
      </c>
      <c r="D41" s="19">
        <f>hesab801!D$7</f>
        <v>0</v>
      </c>
      <c r="E41" s="18">
        <f>hesab801!C13</f>
        <v>0</v>
      </c>
      <c r="F41" s="19">
        <f>hesab801!D13</f>
        <v>0</v>
      </c>
      <c r="G41" s="18">
        <f>hesab721!C14</f>
        <v>0</v>
      </c>
      <c r="H41" s="19">
        <f>hesab721!D14</f>
        <v>0</v>
      </c>
    </row>
    <row r="42" spans="1:8" ht="12.75">
      <c r="A42" s="1"/>
      <c r="B42" s="15"/>
      <c r="C42" s="16"/>
      <c r="D42" s="17"/>
      <c r="E42" s="16"/>
      <c r="F42" s="17"/>
      <c r="G42" s="16"/>
      <c r="H42" s="17"/>
    </row>
    <row r="43" spans="1:8" ht="12.75">
      <c r="A43" s="1"/>
      <c r="B43" s="15"/>
      <c r="C43" s="16"/>
      <c r="D43" s="17"/>
      <c r="E43" s="16"/>
      <c r="F43" s="17"/>
      <c r="G43" s="16"/>
      <c r="H43" s="17"/>
    </row>
    <row r="44" spans="1:8" ht="12.75">
      <c r="A44" s="10"/>
      <c r="B44" s="14"/>
      <c r="C44" s="20">
        <f aca="true" t="shared" si="0" ref="C44:H44">SUM(C8:C43)</f>
        <v>0</v>
      </c>
      <c r="D44" s="21">
        <f t="shared" si="0"/>
        <v>0</v>
      </c>
      <c r="E44" s="20">
        <f t="shared" si="0"/>
        <v>0</v>
      </c>
      <c r="F44" s="21">
        <f t="shared" si="0"/>
        <v>0</v>
      </c>
      <c r="G44" s="20">
        <f t="shared" si="0"/>
        <v>0</v>
      </c>
      <c r="H44" s="21">
        <f t="shared" si="0"/>
        <v>0</v>
      </c>
    </row>
    <row r="45" spans="1:8" ht="13.5" thickBot="1">
      <c r="A45" s="10"/>
      <c r="B45" s="14"/>
      <c r="C45" s="22"/>
      <c r="D45" s="23"/>
      <c r="E45" s="22"/>
      <c r="F45" s="23"/>
      <c r="G45" s="22"/>
      <c r="H45" s="23"/>
    </row>
    <row r="47" ht="12.75">
      <c r="F47" s="30"/>
    </row>
  </sheetData>
  <sheetProtection/>
  <mergeCells count="7">
    <mergeCell ref="C5:D5"/>
    <mergeCell ref="E5:F5"/>
    <mergeCell ref="G5:H5"/>
    <mergeCell ref="A6:B6"/>
    <mergeCell ref="C6:D6"/>
    <mergeCell ref="E6:F6"/>
    <mergeCell ref="G6:H6"/>
  </mergeCells>
  <hyperlinks>
    <hyperlink ref="B11" location="hesab111!A1" display="Torpaq, tikili və avadanlıqlar - Dəyər"/>
    <hyperlink ref="B12" location="hesab112!A1" display="Torpaq, tikili və avadanlıqlar - Amortizasiya"/>
    <hyperlink ref="B9" location="hesab101!A1" display="Qeyri-maddi aktivlər - Dəyər"/>
    <hyperlink ref="B13" location="hesab113!A1" display="Torpaq, tikili və avadanlıqlarla bağlı məsrəflərin kapitallaşdırılması"/>
    <hyperlink ref="B14" location="hesab201!A1" display="Xammal və materiallar"/>
    <hyperlink ref="B22" location="hesab241!A1" display="Əvəzləşdirilən ƏDV"/>
    <hyperlink ref="B38" location="hesab701!A1" display="Satışın maya dəyəri"/>
    <hyperlink ref="B39" location="hesab711!A1" display="Kommersiya xərcləri"/>
    <hyperlink ref="B15" location="hesab204!A1" display="Hazır məhsul"/>
    <hyperlink ref="B16" location="hesab205!A1" display="Mallar"/>
    <hyperlink ref="B40" location="hesab721!A1" display=" İnzibati xərclər"/>
    <hyperlink ref="B19" location="hesab221!A1" display="Kassa"/>
    <hyperlink ref="B20" location="hesab223!A1" display="Bank hesablaşma hesabları"/>
    <hyperlink ref="B18" location="hesab211!A1" display="Alıcıların və sifarişçilərin qısamüddətli debitor borcları"/>
    <hyperlink ref="B23" location="hesab244!A1" display="Təhtəlhesab məbləğlər"/>
    <hyperlink ref="B10" location="hesab102!A1" display="Qeyri-maddi aktivlər - Amortizasiya"/>
    <hyperlink ref="B17" location="hesab207!A1" display="Digər ehtiyatlar"/>
    <hyperlink ref="B30" location="hesab531!A1" display="Malsatan və podratçılara qısamüddətli kreditor borcları"/>
    <hyperlink ref="B28" location="hesab521!A1" display="Vergi öhdəlikləri"/>
    <hyperlink ref="B29" location="hesab522!A1" display="Sosial sığorta və təminat üzrə öhdəliklər"/>
    <hyperlink ref="B31" location="hesab533!A1" display="İşçi heyətinə qısamüddətli kreditor borcları"/>
    <hyperlink ref="B24" location="hesab301!A1" display="Nominal (nizamnamə) kapital"/>
    <hyperlink ref="B32" location="hesab535!A1" display="İcarə üzrə qısamüddətli kreditor borcları"/>
    <hyperlink ref="B41" location="hesab801!A1" display="Ümumi mənfəət (zərər)"/>
    <hyperlink ref="B33" location="hesab542!A1" display="Gələcək hesabat dövrünün gəlirləri"/>
    <hyperlink ref="B26" location="hesab343!A1" display="Keçmiş illər üzrə bölühdürülməmiş mənfəət (ödənilməmiş zərər)"/>
    <hyperlink ref="B35" location="hesab601!A1" display="Satış"/>
    <hyperlink ref="B36" location="hesab611!A1" display="Sair əməliyyat gəlirləri"/>
    <hyperlink ref="B37" location="hesab631!A1" display="Maliyyə gəlirləri"/>
    <hyperlink ref="B25" location="hesab332!A1" display="Məzənnə fərgləri üzrə ehtiyat"/>
    <hyperlink ref="B27" location="hesab501!A1" display="Qısamüddətli bank kreditləri"/>
    <hyperlink ref="B34" location="hesab543!A1" display="Alınmış qısamüddətli avanslar"/>
    <hyperlink ref="B21" location="hesab226!A1" display="ƏDV Sub-uçot hesabı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26"/>
  <dimension ref="A1:D14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7.57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151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D13-C13</f>
        <v>0</v>
      </c>
    </row>
  </sheetData>
  <sheetProtection/>
  <mergeCells count="3">
    <mergeCell ref="A7:B7"/>
    <mergeCell ref="A14:B14"/>
    <mergeCell ref="A13:B1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7"/>
  <dimension ref="A1:F39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6.57421875" style="0" customWidth="1"/>
    <col min="2" max="2" width="43.140625" style="0" bestFit="1" customWidth="1"/>
    <col min="3" max="3" width="11.00390625" style="0" customWidth="1"/>
    <col min="5" max="5" width="9.140625" style="0" hidden="1" customWidth="1"/>
    <col min="6" max="6" width="11.00390625" style="0" hidden="1" customWidth="1"/>
  </cols>
  <sheetData>
    <row r="1" spans="1:6" ht="12.75">
      <c r="A1" s="3" t="s">
        <v>31</v>
      </c>
      <c r="F1" t="s">
        <v>42</v>
      </c>
    </row>
    <row r="2" spans="5:6" ht="12.75">
      <c r="E2" t="s">
        <v>36</v>
      </c>
      <c r="F2" t="s">
        <v>43</v>
      </c>
    </row>
    <row r="3" ht="12.75">
      <c r="F3" t="s">
        <v>44</v>
      </c>
    </row>
    <row r="4" spans="1:5" ht="12.75">
      <c r="A4" s="34" t="s">
        <v>45</v>
      </c>
      <c r="B4" s="34" t="s">
        <v>40</v>
      </c>
      <c r="C4" s="34" t="s">
        <v>46</v>
      </c>
      <c r="E4" t="s">
        <v>32</v>
      </c>
    </row>
    <row r="5" spans="1:5" ht="12.75">
      <c r="A5" s="8" t="s">
        <v>90</v>
      </c>
      <c r="B5" s="4" t="s">
        <v>89</v>
      </c>
      <c r="C5" s="13" t="s">
        <v>42</v>
      </c>
      <c r="E5" t="s">
        <v>33</v>
      </c>
    </row>
    <row r="6" spans="1:5" ht="12.75">
      <c r="A6" s="8" t="s">
        <v>92</v>
      </c>
      <c r="B6" s="4" t="s">
        <v>91</v>
      </c>
      <c r="C6" s="13" t="s">
        <v>43</v>
      </c>
      <c r="E6" t="s">
        <v>34</v>
      </c>
    </row>
    <row r="7" spans="1:5" ht="12.75">
      <c r="A7" s="8" t="s">
        <v>85</v>
      </c>
      <c r="B7" s="4" t="s">
        <v>86</v>
      </c>
      <c r="C7" s="13" t="s">
        <v>42</v>
      </c>
      <c r="E7" t="s">
        <v>35</v>
      </c>
    </row>
    <row r="8" spans="1:5" ht="12.75">
      <c r="A8" s="8" t="s">
        <v>88</v>
      </c>
      <c r="B8" s="4" t="s">
        <v>87</v>
      </c>
      <c r="C8" s="13" t="s">
        <v>43</v>
      </c>
      <c r="E8" t="s">
        <v>37</v>
      </c>
    </row>
    <row r="9" spans="1:5" ht="12.75">
      <c r="A9" s="8" t="s">
        <v>94</v>
      </c>
      <c r="B9" s="4" t="s">
        <v>93</v>
      </c>
      <c r="C9" s="13" t="s">
        <v>42</v>
      </c>
      <c r="E9" t="s">
        <v>38</v>
      </c>
    </row>
    <row r="10" spans="1:3" ht="12.75">
      <c r="A10" s="8" t="s">
        <v>95</v>
      </c>
      <c r="B10" s="4" t="s">
        <v>96</v>
      </c>
      <c r="C10" s="13" t="s">
        <v>42</v>
      </c>
    </row>
    <row r="11" spans="1:3" ht="12.75">
      <c r="A11" s="8" t="s">
        <v>102</v>
      </c>
      <c r="B11" s="4" t="s">
        <v>18</v>
      </c>
      <c r="C11" s="13" t="s">
        <v>42</v>
      </c>
    </row>
    <row r="12" spans="1:3" ht="12.75">
      <c r="A12" s="8" t="s">
        <v>103</v>
      </c>
      <c r="B12" s="4" t="s">
        <v>19</v>
      </c>
      <c r="C12" s="13" t="s">
        <v>42</v>
      </c>
    </row>
    <row r="13" spans="1:3" ht="12.75">
      <c r="A13" s="8" t="s">
        <v>106</v>
      </c>
      <c r="B13" s="4" t="s">
        <v>107</v>
      </c>
      <c r="C13" s="13" t="s">
        <v>42</v>
      </c>
    </row>
    <row r="14" spans="1:3" ht="12.75">
      <c r="A14" s="8" t="s">
        <v>111</v>
      </c>
      <c r="B14" s="4" t="s">
        <v>112</v>
      </c>
      <c r="C14" s="13" t="s">
        <v>42</v>
      </c>
    </row>
    <row r="15" spans="1:3" ht="12.75">
      <c r="A15" s="8" t="s">
        <v>108</v>
      </c>
      <c r="B15" s="4" t="s">
        <v>21</v>
      </c>
      <c r="C15" s="13" t="s">
        <v>42</v>
      </c>
    </row>
    <row r="16" spans="1:3" ht="12.75">
      <c r="A16" s="1">
        <v>223</v>
      </c>
      <c r="B16" s="4" t="s">
        <v>110</v>
      </c>
      <c r="C16" s="13" t="s">
        <v>42</v>
      </c>
    </row>
    <row r="17" spans="1:3" ht="12.75">
      <c r="A17" s="8" t="s">
        <v>159</v>
      </c>
      <c r="B17" s="4" t="s">
        <v>160</v>
      </c>
      <c r="C17" s="13" t="s">
        <v>42</v>
      </c>
    </row>
    <row r="18" spans="1:3" ht="12.75">
      <c r="A18" s="1">
        <v>241</v>
      </c>
      <c r="B18" s="4" t="s">
        <v>98</v>
      </c>
      <c r="C18" s="13" t="s">
        <v>42</v>
      </c>
    </row>
    <row r="19" spans="1:3" ht="12.75">
      <c r="A19" s="1">
        <v>244</v>
      </c>
      <c r="B19" s="4" t="s">
        <v>124</v>
      </c>
      <c r="C19" s="13" t="s">
        <v>42</v>
      </c>
    </row>
    <row r="20" spans="1:3" ht="12.75">
      <c r="A20" s="1">
        <v>301</v>
      </c>
      <c r="B20" s="4" t="s">
        <v>125</v>
      </c>
      <c r="C20" s="13" t="s">
        <v>43</v>
      </c>
    </row>
    <row r="21" spans="1:3" ht="12.75">
      <c r="A21" s="1">
        <v>332</v>
      </c>
      <c r="B21" s="4" t="s">
        <v>132</v>
      </c>
      <c r="C21" s="13" t="s">
        <v>43</v>
      </c>
    </row>
    <row r="22" spans="1:3" ht="12.75">
      <c r="A22" s="1">
        <v>343</v>
      </c>
      <c r="B22" s="4" t="s">
        <v>127</v>
      </c>
      <c r="C22" s="13" t="s">
        <v>43</v>
      </c>
    </row>
    <row r="23" spans="1:3" ht="12.75">
      <c r="A23" s="1">
        <v>501</v>
      </c>
      <c r="B23" s="4" t="s">
        <v>17</v>
      </c>
      <c r="C23" s="13" t="s">
        <v>43</v>
      </c>
    </row>
    <row r="24" spans="1:3" ht="12.75">
      <c r="A24" s="1">
        <v>521</v>
      </c>
      <c r="B24" s="4" t="s">
        <v>121</v>
      </c>
      <c r="C24" s="13" t="s">
        <v>43</v>
      </c>
    </row>
    <row r="25" spans="1:3" ht="12.75">
      <c r="A25" s="1">
        <v>522</v>
      </c>
      <c r="B25" s="4" t="s">
        <v>122</v>
      </c>
      <c r="C25" s="13" t="s">
        <v>43</v>
      </c>
    </row>
    <row r="26" spans="1:3" ht="12.75">
      <c r="A26" s="1">
        <v>531</v>
      </c>
      <c r="B26" s="4" t="s">
        <v>120</v>
      </c>
      <c r="C26" s="13" t="s">
        <v>43</v>
      </c>
    </row>
    <row r="27" spans="1:3" ht="12.75">
      <c r="A27" s="1">
        <v>533</v>
      </c>
      <c r="B27" s="4" t="s">
        <v>123</v>
      </c>
      <c r="C27" s="13" t="s">
        <v>43</v>
      </c>
    </row>
    <row r="28" spans="1:3" ht="12.75">
      <c r="A28" s="1">
        <v>535</v>
      </c>
      <c r="B28" s="4" t="s">
        <v>155</v>
      </c>
      <c r="C28" s="13" t="s">
        <v>43</v>
      </c>
    </row>
    <row r="29" spans="1:3" ht="12.75">
      <c r="A29" s="1">
        <v>542</v>
      </c>
      <c r="B29" s="4" t="s">
        <v>130</v>
      </c>
      <c r="C29" s="13" t="s">
        <v>43</v>
      </c>
    </row>
    <row r="30" spans="1:3" ht="12.75">
      <c r="A30" s="1">
        <v>543</v>
      </c>
      <c r="B30" s="4" t="s">
        <v>131</v>
      </c>
      <c r="C30" s="13" t="s">
        <v>43</v>
      </c>
    </row>
    <row r="31" spans="1:3" ht="12.75">
      <c r="A31" s="1">
        <v>601</v>
      </c>
      <c r="B31" s="4" t="s">
        <v>47</v>
      </c>
      <c r="C31" s="13" t="s">
        <v>43</v>
      </c>
    </row>
    <row r="32" spans="1:3" ht="12.75">
      <c r="A32" s="1">
        <v>611</v>
      </c>
      <c r="B32" s="4" t="s">
        <v>129</v>
      </c>
      <c r="C32" s="13" t="s">
        <v>43</v>
      </c>
    </row>
    <row r="33" spans="1:3" ht="12.75">
      <c r="A33" s="1">
        <v>631</v>
      </c>
      <c r="B33" s="4" t="s">
        <v>128</v>
      </c>
      <c r="C33" s="13" t="s">
        <v>43</v>
      </c>
    </row>
    <row r="34" spans="1:3" ht="12.75">
      <c r="A34" s="8" t="s">
        <v>99</v>
      </c>
      <c r="B34" s="4" t="s">
        <v>100</v>
      </c>
      <c r="C34" s="13" t="s">
        <v>42</v>
      </c>
    </row>
    <row r="35" spans="1:3" ht="12.75">
      <c r="A35" s="8" t="s">
        <v>101</v>
      </c>
      <c r="B35" s="4" t="s">
        <v>20</v>
      </c>
      <c r="C35" s="13" t="s">
        <v>42</v>
      </c>
    </row>
    <row r="36" spans="1:3" ht="12.75">
      <c r="A36" s="1">
        <v>721</v>
      </c>
      <c r="B36" s="4" t="s">
        <v>105</v>
      </c>
      <c r="C36" s="13" t="s">
        <v>42</v>
      </c>
    </row>
    <row r="37" spans="1:3" ht="12.75">
      <c r="A37" s="1">
        <v>801</v>
      </c>
      <c r="B37" s="4" t="s">
        <v>126</v>
      </c>
      <c r="C37" s="13" t="s">
        <v>44</v>
      </c>
    </row>
    <row r="38" spans="1:3" ht="12.75">
      <c r="A38" s="1"/>
      <c r="B38" s="4"/>
      <c r="C38" s="13"/>
    </row>
    <row r="39" spans="1:3" ht="12.75">
      <c r="A39" s="1"/>
      <c r="B39" s="1"/>
      <c r="C39" s="1"/>
    </row>
  </sheetData>
  <sheetProtection/>
  <hyperlinks>
    <hyperlink ref="B7" location="hesab111!A1" display="Torpaq, tikili və avadanlıqlar - Dəyər"/>
    <hyperlink ref="B8" location="hesab112!A1" display="Torpaq, tikili və avadanlıqlar - Amortizasiya"/>
    <hyperlink ref="B5" location="hesab101!A1" display="Qeyri-maddi aktivlər - Dəyər"/>
    <hyperlink ref="B9" location="hesab113!A1" display="Torpaq, tikili və avadanlıqlarla bağlı məsrəflərin kapitallaşdırılması"/>
    <hyperlink ref="B10" location="hesab201!A1" display="Xammal və materiallar"/>
    <hyperlink ref="B18" location="hesab241!A1" display="Əvəzləşdirilən ƏDV"/>
    <hyperlink ref="B34" location="hesab701!A1" display="Satışın maya dəyəri"/>
    <hyperlink ref="B35" location="hesab711!A1" display="Kommersiya xərcləri"/>
    <hyperlink ref="B11" location="hesab204!A1" display="Hazır məhsul"/>
    <hyperlink ref="B12" location="hesab205!A1" display="Mallar"/>
    <hyperlink ref="B36" location="hesab721!A1" display=" İnzibati xərclər"/>
    <hyperlink ref="B15" location="hesab221!A1" display="Kassa"/>
    <hyperlink ref="B16" location="hesab223!A1" display="Bank hesablaşma hesabları"/>
    <hyperlink ref="B14" location="hesab211!A1" display="Alıcıların və sifarişçilərin qısamüddətli debitor borcları"/>
    <hyperlink ref="B19" location="hesab244!A1" display="Təhtəlhesab məbləğlər"/>
    <hyperlink ref="B6" location="hesab102!A1" display="Qeyri-maddi aktivlər - Amortizasiya"/>
    <hyperlink ref="B13" location="hesab207!A1" display="Digər ehtiyatlar"/>
    <hyperlink ref="B26" location="hesab531!A1" display="Malsatan və podratçılara qısamüddətli kreditor borcları"/>
    <hyperlink ref="B24" location="hesab521!A1" display="Vergi öhdəlikləri"/>
    <hyperlink ref="B25" location="hesab522!A1" display="Sosial sığorta və təminat üzrə öhdəliklər"/>
    <hyperlink ref="B27" location="hesab533!A1" display="İşçi heyətinə qısamüddətli kreditor borcları"/>
    <hyperlink ref="B20" location="hesab301!A1" display="Nominal (nizamnamə) kapital"/>
    <hyperlink ref="B28" location="hesab535!A1" display="İcarə üzrə qısamüddətli kreditor borcları"/>
    <hyperlink ref="B37" location="hesab801!A1" display="Ümumi mənfəət (zərər)"/>
    <hyperlink ref="B29" location="hesab542!A1" display="Gələcək hesabat dövrünün gəlirləri"/>
    <hyperlink ref="B22" location="hesab343!A1" display="Keçmiş illər üzrə bölühdürülməmiş mənfəət (ödənilməmiş zərər)"/>
    <hyperlink ref="B31" location="hesab601!A1" display="Satış"/>
    <hyperlink ref="B32" location="hesab611!A1" display="Sair əməliyyat gəlirləri"/>
    <hyperlink ref="B33" location="hesab631!A1" display="Maliyyə gəlirləri"/>
    <hyperlink ref="B21" location="hesab332!A1" display="Məzənnə fərgləri üzrə ehtiyat"/>
    <hyperlink ref="B23" location="hesab501!A1" display="Qısamüddətli bank kreditləri"/>
    <hyperlink ref="B30" location="hesab543!A1" display="Alınmış qısamüddətli avanslar"/>
    <hyperlink ref="B17" location="hesab226!A1" display="ƏDV Sub-uçot hesabı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4"/>
  <dimension ref="B2:D2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6.8515625" style="0" bestFit="1" customWidth="1"/>
  </cols>
  <sheetData>
    <row r="2" ht="12.75">
      <c r="B2" s="3" t="s">
        <v>26</v>
      </c>
    </row>
    <row r="3" ht="12.75">
      <c r="B3" t="s">
        <v>7</v>
      </c>
    </row>
    <row r="4" spans="2:4" ht="12.75">
      <c r="B4" s="2" t="s">
        <v>0</v>
      </c>
      <c r="C4" s="2"/>
      <c r="D4" s="2" t="s">
        <v>2</v>
      </c>
    </row>
    <row r="5" spans="2:4" ht="12.75">
      <c r="B5" s="1"/>
      <c r="C5" s="1"/>
      <c r="D5" s="1"/>
    </row>
    <row r="6" spans="2:4" ht="12.75">
      <c r="B6" s="1">
        <v>601</v>
      </c>
      <c r="C6" s="4" t="s">
        <v>47</v>
      </c>
      <c r="D6" s="11">
        <f>hesab601!D14</f>
        <v>0</v>
      </c>
    </row>
    <row r="7" spans="2:4" ht="12.75">
      <c r="B7" s="1">
        <v>611</v>
      </c>
      <c r="C7" s="4" t="s">
        <v>129</v>
      </c>
      <c r="D7" s="11">
        <f>hesab611!D14</f>
        <v>0</v>
      </c>
    </row>
    <row r="8" spans="2:4" ht="12.75">
      <c r="B8" s="1">
        <v>631</v>
      </c>
      <c r="C8" s="4" t="s">
        <v>128</v>
      </c>
      <c r="D8" s="11">
        <f>hesab631!D14</f>
        <v>0</v>
      </c>
    </row>
    <row r="9" spans="2:4" ht="12.75">
      <c r="B9" s="8" t="s">
        <v>99</v>
      </c>
      <c r="C9" s="4" t="s">
        <v>100</v>
      </c>
      <c r="D9" s="11">
        <f>-hesab701!C14</f>
        <v>0</v>
      </c>
    </row>
    <row r="10" spans="2:4" ht="12.75">
      <c r="B10" s="8" t="s">
        <v>101</v>
      </c>
      <c r="C10" s="4" t="s">
        <v>20</v>
      </c>
      <c r="D10" s="11">
        <f>-hesab711!C14</f>
        <v>0</v>
      </c>
    </row>
    <row r="11" spans="2:4" ht="12.75">
      <c r="B11" s="1">
        <v>721</v>
      </c>
      <c r="C11" s="4" t="s">
        <v>105</v>
      </c>
      <c r="D11" s="11">
        <f>-hesab721!C14</f>
        <v>0</v>
      </c>
    </row>
    <row r="12" spans="2:4" ht="12.75">
      <c r="B12" s="8"/>
      <c r="C12" s="4"/>
      <c r="D12" s="11"/>
    </row>
    <row r="13" spans="2:4" ht="12.75">
      <c r="B13" s="8"/>
      <c r="C13" s="9" t="s">
        <v>28</v>
      </c>
      <c r="D13" s="11">
        <f>SUM(D6:D8)+SUM(D9:D11)</f>
        <v>0</v>
      </c>
    </row>
    <row r="14" spans="2:4" ht="12.75">
      <c r="B14" s="8"/>
      <c r="C14" s="9" t="s">
        <v>29</v>
      </c>
      <c r="D14" s="11">
        <f>D13*20%</f>
        <v>0</v>
      </c>
    </row>
    <row r="15" spans="2:4" ht="12.75">
      <c r="B15" s="8"/>
      <c r="C15" s="9" t="s">
        <v>30</v>
      </c>
      <c r="D15" s="11">
        <f>D13-D14</f>
        <v>0</v>
      </c>
    </row>
    <row r="16" spans="2:4" ht="12.75">
      <c r="B16" s="8"/>
      <c r="C16" s="4"/>
      <c r="D16" s="11"/>
    </row>
    <row r="17" spans="2:4" ht="12.75">
      <c r="B17" s="8"/>
      <c r="C17" s="4"/>
      <c r="D17" s="11"/>
    </row>
    <row r="18" spans="2:4" ht="12.75">
      <c r="B18" s="8"/>
      <c r="C18" s="4"/>
      <c r="D18" s="11"/>
    </row>
    <row r="19" spans="2:4" ht="12.75">
      <c r="B19" s="8"/>
      <c r="C19" s="4"/>
      <c r="D19" s="11"/>
    </row>
    <row r="21" spans="2:4" ht="12.75">
      <c r="B21" s="44" t="s">
        <v>27</v>
      </c>
      <c r="C21" s="45"/>
      <c r="D21" s="12">
        <f>D15</f>
        <v>0</v>
      </c>
    </row>
  </sheetData>
  <sheetProtection/>
  <mergeCells count="1">
    <mergeCell ref="B21:C21"/>
  </mergeCells>
  <hyperlinks>
    <hyperlink ref="C6" location="hesab601!A1" display="Satış"/>
    <hyperlink ref="C7" location="hesab611!A1" display="Sair əməliyyat gəlirləri"/>
    <hyperlink ref="C8" location="hesab631!A1" display="Maliyyə gəlirləri"/>
    <hyperlink ref="C9" location="hesab701!A1" display="Satışın maya dəyəri"/>
    <hyperlink ref="C10" location="hesab711!A1" display="Kommersiya xərcləri"/>
    <hyperlink ref="C11" location="hesab721!A1" display=" İnzibati xərclər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D1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6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113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0"/>
  <dimension ref="A1:D14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6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113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>
        <f>C7+C13-D13</f>
        <v>0</v>
      </c>
      <c r="D14" s="31"/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D14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6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114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D7-C13+D13</f>
        <v>0</v>
      </c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8"/>
  <dimension ref="A1:D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6.421875" style="0" customWidth="1"/>
    <col min="2" max="2" width="21.421875" style="0" bestFit="1" customWidth="1"/>
    <col min="3" max="3" width="18.140625" style="0" customWidth="1"/>
    <col min="4" max="4" width="18.57421875" style="0" customWidth="1"/>
  </cols>
  <sheetData>
    <row r="1" ht="12.75">
      <c r="A1" s="5" t="s">
        <v>114</v>
      </c>
    </row>
    <row r="4" ht="12.75">
      <c r="A4" s="6" t="s">
        <v>9</v>
      </c>
    </row>
    <row r="6" spans="1:4" ht="12.75">
      <c r="A6" s="2" t="s">
        <v>41</v>
      </c>
      <c r="B6" s="2" t="s">
        <v>10</v>
      </c>
      <c r="C6" s="2" t="s">
        <v>11</v>
      </c>
      <c r="D6" s="2" t="s">
        <v>12</v>
      </c>
    </row>
    <row r="7" spans="1:4" ht="12.75">
      <c r="A7" s="53" t="s">
        <v>13</v>
      </c>
      <c r="B7" s="53"/>
      <c r="C7" s="31"/>
      <c r="D7" s="31"/>
    </row>
    <row r="8" spans="1:4" ht="12.75">
      <c r="A8" s="1"/>
      <c r="B8" s="1"/>
      <c r="C8" s="11"/>
      <c r="D8" s="11"/>
    </row>
    <row r="9" spans="1:4" ht="12.75">
      <c r="A9" s="1"/>
      <c r="B9" s="1"/>
      <c r="C9" s="11"/>
      <c r="D9" s="11"/>
    </row>
    <row r="10" spans="1:4" ht="12.75">
      <c r="A10" s="1"/>
      <c r="B10" s="1"/>
      <c r="C10" s="11"/>
      <c r="D10" s="11"/>
    </row>
    <row r="11" spans="1:4" ht="12.75">
      <c r="A11" s="1"/>
      <c r="B11" s="1"/>
      <c r="C11" s="11"/>
      <c r="D11" s="11"/>
    </row>
    <row r="12" spans="1:4" ht="12.75">
      <c r="A12" s="1"/>
      <c r="B12" s="1"/>
      <c r="C12" s="11"/>
      <c r="D12" s="11"/>
    </row>
    <row r="13" spans="1:4" ht="12.75">
      <c r="A13" s="53" t="s">
        <v>14</v>
      </c>
      <c r="B13" s="53"/>
      <c r="C13" s="31">
        <f>SUM(C8:C12)</f>
        <v>0</v>
      </c>
      <c r="D13" s="31">
        <f>SUM(D8:D12)</f>
        <v>0</v>
      </c>
    </row>
    <row r="14" spans="1:4" ht="12.75">
      <c r="A14" s="53" t="s">
        <v>15</v>
      </c>
      <c r="B14" s="53"/>
      <c r="C14" s="31"/>
      <c r="D14" s="31">
        <f>D7-C13+D13</f>
        <v>0</v>
      </c>
    </row>
  </sheetData>
  <sheetProtection/>
  <mergeCells count="3">
    <mergeCell ref="A7:B7"/>
    <mergeCell ref="A13:B13"/>
    <mergeCell ref="A14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Elnur Osmanov</cp:lastModifiedBy>
  <dcterms:created xsi:type="dcterms:W3CDTF">1996-10-08T23:32:33Z</dcterms:created>
  <dcterms:modified xsi:type="dcterms:W3CDTF">2019-02-15T05:39:04Z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